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JHL - Tabela " sheetId="1" r:id="rId1"/>
  </sheets>
  <definedNames/>
  <calcPr fullCalcOnLoad="1"/>
</workbook>
</file>

<file path=xl/sharedStrings.xml><?xml version="1.0" encoding="utf-8"?>
<sst xmlns="http://schemas.openxmlformats.org/spreadsheetml/2006/main" count="172" uniqueCount="95">
  <si>
    <t>Univ. dipl. arheolog - vodja izvedbe arheoloških raziskav in izpolnjuje zahteve ZVKD-1</t>
  </si>
  <si>
    <t>osnova</t>
  </si>
  <si>
    <t>Vrednost v EUR brez DDV</t>
  </si>
  <si>
    <t>Računalniška obdelava dokumentacije prostorsklh izmer,vizualno- graficne in pisne dokumentacije</t>
  </si>
  <si>
    <t>Obdelava dokumentacije prostorskih izmer</t>
  </si>
  <si>
    <t>Izdelava vektorskih načrtov</t>
  </si>
  <si>
    <t>Skeniranje pisne dokumentacije (obrazci, terenski dnevniki...)</t>
  </si>
  <si>
    <t>Vizualno - graficno dokumentiranje najdb</t>
  </si>
  <si>
    <t>Fotografiranje najdb in računalniška obdelava posnetkov</t>
  </si>
  <si>
    <t>Skeniranje (načrti,fotografije,fotoskice)</t>
  </si>
  <si>
    <t>Vektorizacija (načrti,fotografije, fotoskice...)</t>
  </si>
  <si>
    <t>Risanje najdb</t>
  </si>
  <si>
    <t>Vektoriziranje risb najdb</t>
  </si>
  <si>
    <t>lnterpretacja najdiščnega arhiva</t>
  </si>
  <si>
    <t>količina/%</t>
  </si>
  <si>
    <t>Izdelava kataloga</t>
  </si>
  <si>
    <t>Recenzija</t>
  </si>
  <si>
    <t>Cena za enoto v € brez DDV</t>
  </si>
  <si>
    <t>Poročilo (5 izvodov)</t>
  </si>
  <si>
    <t>Tehnik</t>
  </si>
  <si>
    <t>Fizični delavec</t>
  </si>
  <si>
    <t>IZDELAVA POROČILA</t>
  </si>
  <si>
    <t>količina/kom</t>
  </si>
  <si>
    <t>Enota</t>
  </si>
  <si>
    <t>ura</t>
  </si>
  <si>
    <r>
      <t>m</t>
    </r>
    <r>
      <rPr>
        <sz val="10"/>
        <rFont val="Calibri"/>
        <family val="2"/>
      </rPr>
      <t>³</t>
    </r>
  </si>
  <si>
    <t>Fini strojni odriv - po odstranitvi modernih depozitov</t>
  </si>
  <si>
    <t>Antropogene plasti z manjšim arheološkim potencialom (kombiniran ročno-strojni izkop - 4. težavnostni razred</t>
  </si>
  <si>
    <t>Antropogene plasti z zmernim arheološkim potencialom - 3. težavnostni razred</t>
  </si>
  <si>
    <t>Antropogene plasti z intenzivnim arheološkim potencialom - 2. težavnostni razred</t>
  </si>
  <si>
    <t>Antropogene plasti z zelo intenzivnim arheološkim potencialom - 1. težavnostni razred</t>
  </si>
  <si>
    <t>Količina</t>
  </si>
  <si>
    <t>kom</t>
  </si>
  <si>
    <t>Izkopavalna vrednost</t>
  </si>
  <si>
    <t>%</t>
  </si>
  <si>
    <t xml:space="preserve">Izdelava strokovnega poročila </t>
  </si>
  <si>
    <t>kos</t>
  </si>
  <si>
    <t>1. ARHEOLOŠKA EKIPA</t>
  </si>
  <si>
    <t xml:space="preserve">2.0 ARHEOLOŠKA IZKOPAVANJA </t>
  </si>
  <si>
    <t>Skupna ocenjena vrednost</t>
  </si>
  <si>
    <t>INFORMATIVNA OCENA STROŠKOV ZA IZVEDBO ARHEOLOŠKEGA IZKOPAVANJA</t>
  </si>
  <si>
    <t>SKUPAJ:</t>
  </si>
  <si>
    <t>količina</t>
  </si>
  <si>
    <t>Poizkopavalna obdelava gradiva</t>
  </si>
  <si>
    <t>Arheološka ekipa in arheološki nadzor</t>
  </si>
  <si>
    <t xml:space="preserve">Arheološka izkopavanja </t>
  </si>
  <si>
    <t>strojni izkop</t>
  </si>
  <si>
    <t>bager 5 t</t>
  </si>
  <si>
    <t>bager 8 t</t>
  </si>
  <si>
    <t>bager 12 t</t>
  </si>
  <si>
    <t>bager 24 ton</t>
  </si>
  <si>
    <t>Pisarniški kontejner (opremljen) - najem</t>
  </si>
  <si>
    <t>Skladiščni kontejner (opremljen) - najem</t>
  </si>
  <si>
    <t>Najem WC kabine</t>
  </si>
  <si>
    <t>Postavitev ograde - PVC</t>
  </si>
  <si>
    <r>
      <t>m</t>
    </r>
    <r>
      <rPr>
        <sz val="10"/>
        <rFont val="Calibri"/>
        <family val="2"/>
      </rPr>
      <t>¹</t>
    </r>
  </si>
  <si>
    <t>Postavitev ograde - Kovina</t>
  </si>
  <si>
    <t>Najem plohi 4m, deb. 5 cm</t>
  </si>
  <si>
    <r>
      <t>m</t>
    </r>
    <r>
      <rPr>
        <sz val="10"/>
        <rFont val="Calibri"/>
        <family val="2"/>
      </rPr>
      <t>²</t>
    </r>
  </si>
  <si>
    <t>Šotor (1 enota 5 x 5 m)</t>
  </si>
  <si>
    <t>Šotor (1 enota 5 x 8 m)</t>
  </si>
  <si>
    <t>Šotor (1 enota 5 x 10 m)</t>
  </si>
  <si>
    <r>
      <t>Šotor - razvestljava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</si>
  <si>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r>
      <t>Šotor - ogrevanje šotor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</si>
  <si>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>Postavitev električne napeljave</t>
  </si>
  <si>
    <t>dan</t>
  </si>
  <si>
    <t>Postavitev vodovodne napeljave</t>
  </si>
  <si>
    <t>Polivinil za zaščito izkopa</t>
  </si>
  <si>
    <t>Varnostni načrt</t>
  </si>
  <si>
    <t>Posnetek mikroreliefa s strukturami</t>
  </si>
  <si>
    <t>Računalniška obdelava podatkov</t>
  </si>
  <si>
    <t>Vlomilsko zavarovanje</t>
  </si>
  <si>
    <t>Fotografiranje z dronom</t>
  </si>
  <si>
    <t>Posnetek digi z računalniško obdelavo (posnetek)</t>
  </si>
  <si>
    <t>posnetek</t>
  </si>
  <si>
    <t>druge strokovne storitve</t>
  </si>
  <si>
    <t>Primarna obdelava najdb - pranje</t>
  </si>
  <si>
    <t>Primarna obdelava najdb - opredelitev (arheolog)</t>
  </si>
  <si>
    <t>Vodno izpiranje vzorca - 1m3 = (2h izpiranje, 6h pregled)</t>
  </si>
  <si>
    <t>Spremljava geologa, antropologa in restavratorja na terenu</t>
  </si>
  <si>
    <t>3.0 STROJNA DELA</t>
  </si>
  <si>
    <t>4.0 OPREMA GRADBIŠČA</t>
  </si>
  <si>
    <t>5.0 GEODETSKE STORITVE</t>
  </si>
  <si>
    <t>6.0 ZAVAROVANJE ARHEOLOŠKEGA NAJDIŠČA MED IZKOPAVANJI</t>
  </si>
  <si>
    <t>7.0 FOTODOKUMENTACIJA</t>
  </si>
  <si>
    <t xml:space="preserve">8.0 OBDELAVA GRADIVA IN DOKUMENTACIJE </t>
  </si>
  <si>
    <t>9.0 OBDELAVA PODATKOV</t>
  </si>
  <si>
    <t>Količina/ kos</t>
  </si>
  <si>
    <t>količina/ ura</t>
  </si>
  <si>
    <t>količina/  kos</t>
  </si>
  <si>
    <t>količina/ kos</t>
  </si>
  <si>
    <t>Vrednost v EUR    brez DDV</t>
  </si>
  <si>
    <t>Cena za enoto v EUR brez DDV</t>
  </si>
  <si>
    <t>količina %</t>
  </si>
  <si>
    <t>kos/dan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</si>
</sst>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&quot;True&quot;;&quot;True&quot;;&quot;False&quot;"/>
    <numFmt numFmtId="183" formatCode="&quot;On&quot;;&quot;On&quot;;&quot;Off&quot;"/>
    <numFmt numFmtId="184" formatCode="#,##0.00\ &quot;€&quot;"/>
    <numFmt numFmtId="185" formatCode="#,##0.00\ _€"/>
    <numFmt numFmtId="186" formatCode="0.0"/>
    <numFmt numFmtId="187" formatCode="[$-424]dddd\,\ d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2" fontId="4" fillId="0" borderId="10" xfId="4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9" fillId="0" borderId="10" xfId="4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4" fillId="0" borderId="10" xfId="42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42" applyNumberFormat="1" applyFont="1" applyBorder="1" applyAlignment="1">
      <alignment horizontal="center" vertical="center" wrapText="1"/>
      <protection/>
    </xf>
    <xf numFmtId="185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85" fontId="5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1" xfId="42" applyFont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5" fontId="5" fillId="0" borderId="10" xfId="0" applyNumberFormat="1" applyFont="1" applyBorder="1" applyAlignment="1">
      <alignment horizontal="center" vertical="center" wrapText="1"/>
    </xf>
    <xf numFmtId="184" fontId="8" fillId="0" borderId="1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2" fontId="4" fillId="0" borderId="10" xfId="42" applyNumberFormat="1" applyFont="1" applyBorder="1" applyAlignment="1" applyProtection="1">
      <alignment horizontal="center" vertical="center" wrapText="1"/>
      <protection locked="0"/>
    </xf>
    <xf numFmtId="4" fontId="4" fillId="0" borderId="10" xfId="42" applyNumberFormat="1" applyFont="1" applyBorder="1" applyAlignment="1" applyProtection="1">
      <alignment horizontal="center" vertical="center" wrapText="1"/>
      <protection/>
    </xf>
    <xf numFmtId="2" fontId="9" fillId="0" borderId="10" xfId="42" applyNumberFormat="1" applyFont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ponudba_kopitarjeva_Tine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7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.375" style="25" customWidth="1"/>
    <col min="2" max="2" width="39.75390625" style="78" customWidth="1"/>
    <col min="3" max="3" width="9.625" style="84" customWidth="1"/>
    <col min="4" max="4" width="10.125" style="25" customWidth="1"/>
    <col min="5" max="5" width="13.875" style="25" customWidth="1"/>
    <col min="6" max="6" width="17.125" style="25" customWidth="1"/>
  </cols>
  <sheetData>
    <row r="2" spans="1:2" ht="15.75">
      <c r="A2" s="30" t="s">
        <v>40</v>
      </c>
      <c r="B2" s="74"/>
    </row>
    <row r="3" spans="1:6" ht="26.25" customHeight="1">
      <c r="A3" s="26"/>
      <c r="B3" s="64"/>
      <c r="C3" s="33"/>
      <c r="D3" s="26"/>
      <c r="E3" s="26"/>
      <c r="F3" s="26"/>
    </row>
    <row r="4" spans="1:6" ht="19.5" customHeight="1">
      <c r="A4" s="88" t="s">
        <v>37</v>
      </c>
      <c r="B4" s="88"/>
      <c r="C4" s="88"/>
      <c r="D4" s="88"/>
      <c r="E4" s="88"/>
      <c r="F4" s="88"/>
    </row>
    <row r="5" spans="1:6" ht="33.75" customHeight="1">
      <c r="A5" s="31"/>
      <c r="B5" s="12" t="s">
        <v>44</v>
      </c>
      <c r="C5" s="2" t="s">
        <v>23</v>
      </c>
      <c r="D5" s="1" t="s">
        <v>31</v>
      </c>
      <c r="E5" s="1" t="s">
        <v>92</v>
      </c>
      <c r="F5" s="2" t="s">
        <v>91</v>
      </c>
    </row>
    <row r="6" spans="1:6" ht="33.75" customHeight="1">
      <c r="A6" s="5">
        <v>1</v>
      </c>
      <c r="B6" s="14" t="s">
        <v>0</v>
      </c>
      <c r="C6" s="5" t="s">
        <v>24</v>
      </c>
      <c r="D6" s="6">
        <v>19000</v>
      </c>
      <c r="E6" s="94">
        <v>0</v>
      </c>
      <c r="F6" s="7">
        <f>D6*E6</f>
        <v>0</v>
      </c>
    </row>
    <row r="7" spans="1:6" ht="19.5" customHeight="1">
      <c r="A7" s="5">
        <v>2</v>
      </c>
      <c r="B7" s="14" t="s">
        <v>19</v>
      </c>
      <c r="C7" s="5" t="s">
        <v>24</v>
      </c>
      <c r="D7" s="6">
        <v>33000</v>
      </c>
      <c r="E7" s="94">
        <v>0</v>
      </c>
      <c r="F7" s="7">
        <f>D7*E7</f>
        <v>0</v>
      </c>
    </row>
    <row r="8" spans="1:6" ht="19.5" customHeight="1">
      <c r="A8" s="5">
        <v>3</v>
      </c>
      <c r="B8" s="14" t="s">
        <v>20</v>
      </c>
      <c r="C8" s="5" t="s">
        <v>24</v>
      </c>
      <c r="D8" s="6">
        <v>46000</v>
      </c>
      <c r="E8" s="94">
        <v>0</v>
      </c>
      <c r="F8" s="7">
        <f>D8*E8</f>
        <v>0</v>
      </c>
    </row>
    <row r="9" spans="1:6" ht="19.5" customHeight="1">
      <c r="A9" s="32"/>
      <c r="B9" s="63" t="s">
        <v>41</v>
      </c>
      <c r="C9" s="45"/>
      <c r="D9" s="15"/>
      <c r="E9" s="52"/>
      <c r="F9" s="9">
        <f>F6+F7+F8</f>
        <v>0</v>
      </c>
    </row>
    <row r="10" spans="1:6" ht="15" customHeight="1">
      <c r="A10" s="33"/>
      <c r="B10" s="64"/>
      <c r="C10" s="33"/>
      <c r="D10" s="33"/>
      <c r="E10" s="33"/>
      <c r="F10" s="33"/>
    </row>
    <row r="11" spans="1:6" ht="19.5" customHeight="1">
      <c r="A11" s="88" t="s">
        <v>38</v>
      </c>
      <c r="B11" s="88"/>
      <c r="C11" s="88"/>
      <c r="D11" s="88"/>
      <c r="E11" s="88"/>
      <c r="F11" s="88"/>
    </row>
    <row r="12" spans="1:6" ht="33.75" customHeight="1">
      <c r="A12" s="31"/>
      <c r="B12" s="12" t="s">
        <v>45</v>
      </c>
      <c r="C12" s="2" t="s">
        <v>23</v>
      </c>
      <c r="D12" s="1" t="s">
        <v>31</v>
      </c>
      <c r="E12" s="1" t="s">
        <v>92</v>
      </c>
      <c r="F12" s="2" t="s">
        <v>91</v>
      </c>
    </row>
    <row r="13" spans="1:6" ht="33.75" customHeight="1">
      <c r="A13" s="3">
        <v>1</v>
      </c>
      <c r="B13" s="14" t="s">
        <v>26</v>
      </c>
      <c r="C13" s="5" t="s">
        <v>25</v>
      </c>
      <c r="D13" s="13">
        <v>900</v>
      </c>
      <c r="E13" s="96">
        <v>0</v>
      </c>
      <c r="F13" s="7">
        <f>D13*E13</f>
        <v>0</v>
      </c>
    </row>
    <row r="14" spans="1:6" ht="43.5" customHeight="1">
      <c r="A14" s="5">
        <v>2</v>
      </c>
      <c r="B14" s="14" t="s">
        <v>27</v>
      </c>
      <c r="C14" s="5" t="s">
        <v>25</v>
      </c>
      <c r="D14" s="6">
        <v>1240</v>
      </c>
      <c r="E14" s="94">
        <v>0</v>
      </c>
      <c r="F14" s="7">
        <f>D14*E14</f>
        <v>0</v>
      </c>
    </row>
    <row r="15" spans="1:6" ht="33.75" customHeight="1">
      <c r="A15" s="5">
        <v>3</v>
      </c>
      <c r="B15" s="14" t="s">
        <v>28</v>
      </c>
      <c r="C15" s="5" t="s">
        <v>25</v>
      </c>
      <c r="D15" s="6">
        <v>1240</v>
      </c>
      <c r="E15" s="94">
        <v>0</v>
      </c>
      <c r="F15" s="7">
        <f>D15*E15</f>
        <v>0</v>
      </c>
    </row>
    <row r="16" spans="1:6" ht="33.75" customHeight="1">
      <c r="A16" s="5">
        <v>4</v>
      </c>
      <c r="B16" s="14" t="s">
        <v>29</v>
      </c>
      <c r="C16" s="5" t="s">
        <v>25</v>
      </c>
      <c r="D16" s="6">
        <v>1400</v>
      </c>
      <c r="E16" s="94">
        <v>0</v>
      </c>
      <c r="F16" s="7">
        <f>D16*E16</f>
        <v>0</v>
      </c>
    </row>
    <row r="17" spans="1:6" ht="33.75" customHeight="1" hidden="1">
      <c r="A17" s="5">
        <v>8</v>
      </c>
      <c r="B17" s="14" t="s">
        <v>30</v>
      </c>
      <c r="C17" s="5" t="s">
        <v>25</v>
      </c>
      <c r="D17" s="6"/>
      <c r="E17" s="10"/>
      <c r="F17" s="7">
        <f>D17*E17</f>
        <v>0</v>
      </c>
    </row>
    <row r="18" spans="1:6" ht="19.5" customHeight="1">
      <c r="A18" s="32"/>
      <c r="B18" s="63" t="s">
        <v>41</v>
      </c>
      <c r="C18" s="45"/>
      <c r="D18" s="8"/>
      <c r="E18" s="41"/>
      <c r="F18" s="9">
        <f>F13+F14+F15+F16</f>
        <v>0</v>
      </c>
    </row>
    <row r="19" spans="1:6" ht="19.5" customHeight="1">
      <c r="A19" s="49"/>
      <c r="B19" s="75"/>
      <c r="C19" s="85"/>
      <c r="D19" s="50"/>
      <c r="E19" s="53"/>
      <c r="F19" s="51"/>
    </row>
    <row r="20" spans="1:6" s="40" customFormat="1" ht="19.5" customHeight="1">
      <c r="A20" s="92" t="s">
        <v>80</v>
      </c>
      <c r="B20" s="92"/>
      <c r="C20" s="92"/>
      <c r="D20" s="92"/>
      <c r="E20" s="92"/>
      <c r="F20" s="92"/>
    </row>
    <row r="21" spans="1:6" ht="33.75" customHeight="1">
      <c r="A21" s="41"/>
      <c r="B21" s="12" t="s">
        <v>46</v>
      </c>
      <c r="C21" s="41" t="s">
        <v>23</v>
      </c>
      <c r="D21" s="1" t="s">
        <v>31</v>
      </c>
      <c r="E21" s="1" t="s">
        <v>92</v>
      </c>
      <c r="F21" s="2" t="s">
        <v>91</v>
      </c>
    </row>
    <row r="22" spans="1:6" ht="19.5" customHeight="1">
      <c r="A22" s="3">
        <v>1</v>
      </c>
      <c r="B22" s="14" t="s">
        <v>47</v>
      </c>
      <c r="C22" s="5" t="s">
        <v>24</v>
      </c>
      <c r="D22" s="13">
        <v>1</v>
      </c>
      <c r="E22" s="94">
        <v>0</v>
      </c>
      <c r="F22" s="7">
        <f>D22*E22</f>
        <v>0</v>
      </c>
    </row>
    <row r="23" spans="1:6" ht="19.5" customHeight="1">
      <c r="A23" s="5">
        <v>2</v>
      </c>
      <c r="B23" s="14" t="s">
        <v>48</v>
      </c>
      <c r="C23" s="5" t="s">
        <v>24</v>
      </c>
      <c r="D23" s="6">
        <v>1</v>
      </c>
      <c r="E23" s="94">
        <v>0</v>
      </c>
      <c r="F23" s="7">
        <f>D23*E23</f>
        <v>0</v>
      </c>
    </row>
    <row r="24" spans="1:6" ht="19.5" customHeight="1">
      <c r="A24" s="5">
        <v>3</v>
      </c>
      <c r="B24" s="14" t="s">
        <v>49</v>
      </c>
      <c r="C24" s="5" t="s">
        <v>24</v>
      </c>
      <c r="D24" s="6">
        <v>1</v>
      </c>
      <c r="E24" s="94">
        <v>0</v>
      </c>
      <c r="F24" s="7">
        <f>D24*E24</f>
        <v>0</v>
      </c>
    </row>
    <row r="25" spans="1:6" ht="19.5" customHeight="1">
      <c r="A25" s="5">
        <v>4</v>
      </c>
      <c r="B25" s="14" t="s">
        <v>50</v>
      </c>
      <c r="C25" s="5" t="s">
        <v>24</v>
      </c>
      <c r="D25" s="6">
        <v>1</v>
      </c>
      <c r="E25" s="94">
        <v>0</v>
      </c>
      <c r="F25" s="7">
        <f>D25*E25</f>
        <v>0</v>
      </c>
    </row>
    <row r="26" spans="1:6" ht="19.5" customHeight="1">
      <c r="A26" s="32"/>
      <c r="B26" s="63" t="s">
        <v>41</v>
      </c>
      <c r="C26" s="45"/>
      <c r="D26" s="8"/>
      <c r="E26" s="41"/>
      <c r="F26" s="9">
        <f>SUM(F22:F25)</f>
        <v>0</v>
      </c>
    </row>
    <row r="27" spans="1:6" ht="15" customHeight="1">
      <c r="A27" s="42"/>
      <c r="B27" s="65"/>
      <c r="C27" s="60"/>
      <c r="D27" s="43"/>
      <c r="E27" s="54"/>
      <c r="F27" s="44"/>
    </row>
    <row r="28" spans="1:6" s="40" customFormat="1" ht="19.5" customHeight="1">
      <c r="A28" s="39" t="s">
        <v>81</v>
      </c>
      <c r="B28" s="66"/>
      <c r="C28" s="61"/>
      <c r="D28" s="33"/>
      <c r="E28" s="33"/>
      <c r="F28" s="81"/>
    </row>
    <row r="29" spans="1:6" ht="33.75" customHeight="1">
      <c r="A29" s="45"/>
      <c r="B29" s="14"/>
      <c r="C29" s="2" t="s">
        <v>23</v>
      </c>
      <c r="D29" s="1" t="s">
        <v>31</v>
      </c>
      <c r="E29" s="1" t="s">
        <v>92</v>
      </c>
      <c r="F29" s="2" t="s">
        <v>91</v>
      </c>
    </row>
    <row r="30" spans="1:6" ht="19.5" customHeight="1">
      <c r="A30" s="3">
        <v>1</v>
      </c>
      <c r="B30" s="14" t="s">
        <v>51</v>
      </c>
      <c r="C30" s="5" t="s">
        <v>94</v>
      </c>
      <c r="D30" s="3">
        <v>1</v>
      </c>
      <c r="E30" s="94">
        <v>0</v>
      </c>
      <c r="F30" s="7">
        <f aca="true" t="shared" si="0" ref="F30:F44">D30*E30</f>
        <v>0</v>
      </c>
    </row>
    <row r="31" spans="1:6" ht="19.5" customHeight="1">
      <c r="A31" s="3">
        <v>2</v>
      </c>
      <c r="B31" s="14" t="s">
        <v>52</v>
      </c>
      <c r="C31" s="5" t="s">
        <v>94</v>
      </c>
      <c r="D31" s="3">
        <v>1</v>
      </c>
      <c r="E31" s="94">
        <v>0</v>
      </c>
      <c r="F31" s="7">
        <f t="shared" si="0"/>
        <v>0</v>
      </c>
    </row>
    <row r="32" spans="1:6" ht="19.5" customHeight="1">
      <c r="A32" s="3">
        <v>3</v>
      </c>
      <c r="B32" s="14" t="s">
        <v>53</v>
      </c>
      <c r="C32" s="5" t="s">
        <v>94</v>
      </c>
      <c r="D32" s="3">
        <v>1</v>
      </c>
      <c r="E32" s="94">
        <v>0</v>
      </c>
      <c r="F32" s="7">
        <f t="shared" si="0"/>
        <v>0</v>
      </c>
    </row>
    <row r="33" spans="1:6" ht="19.5" customHeight="1">
      <c r="A33" s="3">
        <v>4</v>
      </c>
      <c r="B33" s="14" t="s">
        <v>54</v>
      </c>
      <c r="C33" s="5" t="s">
        <v>55</v>
      </c>
      <c r="D33" s="3">
        <v>1</v>
      </c>
      <c r="E33" s="94">
        <v>0</v>
      </c>
      <c r="F33" s="7">
        <f t="shared" si="0"/>
        <v>0</v>
      </c>
    </row>
    <row r="34" spans="1:6" ht="19.5" customHeight="1">
      <c r="A34" s="3">
        <v>5</v>
      </c>
      <c r="B34" s="14" t="s">
        <v>56</v>
      </c>
      <c r="C34" s="5" t="s">
        <v>55</v>
      </c>
      <c r="D34" s="3">
        <v>1</v>
      </c>
      <c r="E34" s="94">
        <v>0</v>
      </c>
      <c r="F34" s="7">
        <f>D34*E34</f>
        <v>0</v>
      </c>
    </row>
    <row r="35" spans="1:6" ht="19.5" customHeight="1">
      <c r="A35" s="3">
        <v>6</v>
      </c>
      <c r="B35" s="14" t="s">
        <v>57</v>
      </c>
      <c r="C35" s="5" t="s">
        <v>58</v>
      </c>
      <c r="D35" s="3">
        <v>1</v>
      </c>
      <c r="E35" s="94">
        <v>0</v>
      </c>
      <c r="F35" s="7">
        <f t="shared" si="0"/>
        <v>0</v>
      </c>
    </row>
    <row r="36" spans="1:6" ht="19.5" customHeight="1">
      <c r="A36" s="3">
        <v>7</v>
      </c>
      <c r="B36" s="14" t="s">
        <v>59</v>
      </c>
      <c r="C36" s="5" t="s">
        <v>94</v>
      </c>
      <c r="D36" s="3">
        <v>1</v>
      </c>
      <c r="E36" s="94">
        <v>0</v>
      </c>
      <c r="F36" s="7">
        <f>D36*E36</f>
        <v>0</v>
      </c>
    </row>
    <row r="37" spans="1:6" ht="19.5" customHeight="1">
      <c r="A37" s="3">
        <v>8</v>
      </c>
      <c r="B37" s="14" t="s">
        <v>60</v>
      </c>
      <c r="C37" s="5" t="s">
        <v>94</v>
      </c>
      <c r="D37" s="3">
        <v>1</v>
      </c>
      <c r="E37" s="94">
        <v>0</v>
      </c>
      <c r="F37" s="7">
        <f>D37*E37</f>
        <v>0</v>
      </c>
    </row>
    <row r="38" spans="1:6" ht="19.5" customHeight="1">
      <c r="A38" s="3">
        <v>9</v>
      </c>
      <c r="B38" s="14" t="s">
        <v>61</v>
      </c>
      <c r="C38" s="5" t="s">
        <v>94</v>
      </c>
      <c r="D38" s="3">
        <v>1</v>
      </c>
      <c r="E38" s="94">
        <v>0</v>
      </c>
      <c r="F38" s="7">
        <f>D38*E38</f>
        <v>0</v>
      </c>
    </row>
    <row r="39" spans="1:6" ht="19.5" customHeight="1">
      <c r="A39" s="3">
        <v>10</v>
      </c>
      <c r="B39" s="14" t="s">
        <v>62</v>
      </c>
      <c r="C39" s="5" t="s">
        <v>58</v>
      </c>
      <c r="D39" s="3">
        <v>1</v>
      </c>
      <c r="E39" s="94">
        <v>0</v>
      </c>
      <c r="F39" s="7">
        <f>D39*E39</f>
        <v>0</v>
      </c>
    </row>
    <row r="40" spans="1:6" ht="19.5" customHeight="1">
      <c r="A40" s="3">
        <v>11</v>
      </c>
      <c r="B40" s="14" t="s">
        <v>63</v>
      </c>
      <c r="C40" s="5" t="s">
        <v>58</v>
      </c>
      <c r="D40" s="3">
        <v>1</v>
      </c>
      <c r="E40" s="94">
        <v>0</v>
      </c>
      <c r="F40" s="7">
        <f>D40*E40</f>
        <v>0</v>
      </c>
    </row>
    <row r="41" spans="1:6" ht="19.5" customHeight="1">
      <c r="A41" s="3">
        <v>12</v>
      </c>
      <c r="B41" s="14" t="s">
        <v>64</v>
      </c>
      <c r="C41" s="5" t="s">
        <v>65</v>
      </c>
      <c r="D41" s="3">
        <v>1</v>
      </c>
      <c r="E41" s="94">
        <v>0</v>
      </c>
      <c r="F41" s="7">
        <f t="shared" si="0"/>
        <v>0</v>
      </c>
    </row>
    <row r="42" spans="1:6" ht="19.5" customHeight="1">
      <c r="A42" s="3">
        <v>13</v>
      </c>
      <c r="B42" s="14" t="s">
        <v>66</v>
      </c>
      <c r="C42" s="5" t="s">
        <v>65</v>
      </c>
      <c r="D42" s="3">
        <v>1</v>
      </c>
      <c r="E42" s="94">
        <v>0</v>
      </c>
      <c r="F42" s="7">
        <f t="shared" si="0"/>
        <v>0</v>
      </c>
    </row>
    <row r="43" spans="1:6" ht="19.5" customHeight="1">
      <c r="A43" s="3">
        <v>14</v>
      </c>
      <c r="B43" s="14" t="s">
        <v>67</v>
      </c>
      <c r="C43" s="5" t="s">
        <v>58</v>
      </c>
      <c r="D43" s="3">
        <v>1</v>
      </c>
      <c r="E43" s="94">
        <v>0</v>
      </c>
      <c r="F43" s="7">
        <f t="shared" si="0"/>
        <v>0</v>
      </c>
    </row>
    <row r="44" spans="1:6" ht="19.5" customHeight="1">
      <c r="A44" s="3">
        <v>15</v>
      </c>
      <c r="B44" s="14" t="s">
        <v>68</v>
      </c>
      <c r="C44" s="5" t="s">
        <v>36</v>
      </c>
      <c r="D44" s="3">
        <v>1</v>
      </c>
      <c r="E44" s="94">
        <v>0</v>
      </c>
      <c r="F44" s="7">
        <f t="shared" si="0"/>
        <v>0</v>
      </c>
    </row>
    <row r="45" spans="1:6" ht="19.5" customHeight="1">
      <c r="A45" s="3"/>
      <c r="B45" s="63" t="s">
        <v>41</v>
      </c>
      <c r="C45" s="41"/>
      <c r="D45" s="3"/>
      <c r="E45" s="3"/>
      <c r="F45" s="79">
        <f>SUM(F30:F44)</f>
        <v>0</v>
      </c>
    </row>
    <row r="46" spans="1:6" ht="18" customHeight="1">
      <c r="A46" s="42"/>
      <c r="B46" s="65"/>
      <c r="C46" s="60"/>
      <c r="D46" s="43"/>
      <c r="E46" s="54"/>
      <c r="F46" s="44"/>
    </row>
    <row r="47" spans="1:6" s="40" customFormat="1" ht="19.5" customHeight="1">
      <c r="A47" s="46" t="s">
        <v>82</v>
      </c>
      <c r="B47" s="64"/>
      <c r="C47" s="33"/>
      <c r="D47" s="33"/>
      <c r="E47" s="33"/>
      <c r="F47" s="81"/>
    </row>
    <row r="48" spans="1:6" ht="33.75" customHeight="1">
      <c r="A48" s="3"/>
      <c r="B48" s="67"/>
      <c r="C48" s="2" t="s">
        <v>23</v>
      </c>
      <c r="D48" s="1" t="s">
        <v>87</v>
      </c>
      <c r="E48" s="1" t="s">
        <v>92</v>
      </c>
      <c r="F48" s="2" t="s">
        <v>91</v>
      </c>
    </row>
    <row r="49" spans="1:6" ht="19.5" customHeight="1">
      <c r="A49" s="3">
        <v>1</v>
      </c>
      <c r="B49" s="67" t="s">
        <v>69</v>
      </c>
      <c r="C49" s="3" t="s">
        <v>58</v>
      </c>
      <c r="D49" s="13">
        <v>1</v>
      </c>
      <c r="E49" s="94">
        <v>0</v>
      </c>
      <c r="F49" s="97">
        <f>D49*E49</f>
        <v>0</v>
      </c>
    </row>
    <row r="50" spans="1:6" ht="19.5" customHeight="1">
      <c r="A50" s="3">
        <v>2</v>
      </c>
      <c r="B50" s="67" t="s">
        <v>70</v>
      </c>
      <c r="C50" s="3" t="s">
        <v>24</v>
      </c>
      <c r="D50" s="13">
        <v>1</v>
      </c>
      <c r="E50" s="94">
        <v>0</v>
      </c>
      <c r="F50" s="97">
        <f>D50*E50</f>
        <v>0</v>
      </c>
    </row>
    <row r="51" spans="1:6" ht="19.5" customHeight="1">
      <c r="A51" s="3"/>
      <c r="B51" s="63" t="s">
        <v>41</v>
      </c>
      <c r="C51" s="45"/>
      <c r="D51" s="3"/>
      <c r="E51" s="3"/>
      <c r="F51" s="79">
        <f>SUM(F49:F50)</f>
        <v>0</v>
      </c>
    </row>
    <row r="52" spans="1:6" ht="18" customHeight="1">
      <c r="A52" s="47"/>
      <c r="B52" s="68"/>
      <c r="C52" s="47"/>
      <c r="D52" s="47"/>
      <c r="E52" s="47"/>
      <c r="F52" s="82"/>
    </row>
    <row r="53" spans="1:6" ht="19.5" customHeight="1">
      <c r="A53" s="48" t="s">
        <v>83</v>
      </c>
      <c r="B53" s="69"/>
      <c r="C53" s="55"/>
      <c r="D53" s="55"/>
      <c r="E53" s="55"/>
      <c r="F53" s="83"/>
    </row>
    <row r="54" spans="1:6" ht="33.75" customHeight="1">
      <c r="A54" s="3"/>
      <c r="B54" s="67"/>
      <c r="C54" s="2" t="s">
        <v>23</v>
      </c>
      <c r="D54" s="1" t="s">
        <v>90</v>
      </c>
      <c r="E54" s="1" t="s">
        <v>92</v>
      </c>
      <c r="F54" s="2" t="s">
        <v>91</v>
      </c>
    </row>
    <row r="55" spans="1:6" ht="19.5" customHeight="1">
      <c r="A55" s="3">
        <v>1</v>
      </c>
      <c r="B55" s="67" t="s">
        <v>71</v>
      </c>
      <c r="C55" s="3"/>
      <c r="D55" s="3">
        <v>1</v>
      </c>
      <c r="E55" s="94">
        <v>0</v>
      </c>
      <c r="F55" s="97">
        <f>D55*E55</f>
        <v>0</v>
      </c>
    </row>
    <row r="56" spans="1:6" ht="19.5" customHeight="1">
      <c r="A56" s="3"/>
      <c r="B56" s="63" t="s">
        <v>41</v>
      </c>
      <c r="C56" s="3"/>
      <c r="D56" s="3"/>
      <c r="E56" s="3"/>
      <c r="F56" s="79">
        <f>SUM(F55)</f>
        <v>0</v>
      </c>
    </row>
    <row r="57" spans="1:6" ht="12.75">
      <c r="A57" s="33"/>
      <c r="B57" s="64"/>
      <c r="C57" s="33"/>
      <c r="D57" s="33"/>
      <c r="E57" s="33"/>
      <c r="F57" s="81"/>
    </row>
    <row r="58" spans="1:6" ht="19.5" customHeight="1">
      <c r="A58" s="39" t="s">
        <v>84</v>
      </c>
      <c r="B58" s="64"/>
      <c r="C58" s="33"/>
      <c r="D58" s="33"/>
      <c r="E58" s="33"/>
      <c r="F58" s="81"/>
    </row>
    <row r="59" spans="1:6" ht="33.75" customHeight="1">
      <c r="A59" s="3"/>
      <c r="B59" s="67"/>
      <c r="C59" s="2" t="s">
        <v>23</v>
      </c>
      <c r="D59" s="1" t="s">
        <v>89</v>
      </c>
      <c r="E59" s="1" t="s">
        <v>92</v>
      </c>
      <c r="F59" s="2" t="s">
        <v>91</v>
      </c>
    </row>
    <row r="60" spans="1:6" ht="19.5" customHeight="1">
      <c r="A60" s="3">
        <v>1</v>
      </c>
      <c r="B60" s="70" t="s">
        <v>72</v>
      </c>
      <c r="C60" s="62" t="s">
        <v>65</v>
      </c>
      <c r="D60" s="3">
        <v>1</v>
      </c>
      <c r="E60" s="94">
        <v>0</v>
      </c>
      <c r="F60" s="97">
        <f>D60*E60</f>
        <v>0</v>
      </c>
    </row>
    <row r="61" spans="1:6" ht="33.75" customHeight="1">
      <c r="A61" s="3">
        <v>2</v>
      </c>
      <c r="B61" s="14" t="s">
        <v>73</v>
      </c>
      <c r="C61" s="3" t="s">
        <v>74</v>
      </c>
      <c r="D61" s="3">
        <v>1</v>
      </c>
      <c r="E61" s="94">
        <v>0</v>
      </c>
      <c r="F61" s="97">
        <f>D61*E61</f>
        <v>0</v>
      </c>
    </row>
    <row r="62" spans="1:6" ht="19.5" customHeight="1">
      <c r="A62" s="3"/>
      <c r="B62" s="63" t="s">
        <v>41</v>
      </c>
      <c r="C62" s="3"/>
      <c r="D62" s="3"/>
      <c r="E62" s="3"/>
      <c r="F62" s="9">
        <f>SUM(F60:F61)</f>
        <v>0</v>
      </c>
    </row>
    <row r="63" spans="1:6" ht="12" customHeight="1">
      <c r="A63" s="33"/>
      <c r="B63" s="64"/>
      <c r="C63" s="33"/>
      <c r="D63" s="33"/>
      <c r="E63" s="33"/>
      <c r="F63" s="81"/>
    </row>
    <row r="64" spans="1:6" ht="19.5" customHeight="1">
      <c r="A64" s="93" t="s">
        <v>85</v>
      </c>
      <c r="B64" s="93"/>
      <c r="C64" s="93"/>
      <c r="D64" s="93"/>
      <c r="E64" s="93"/>
      <c r="F64" s="93"/>
    </row>
    <row r="65" spans="1:6" ht="33.75" customHeight="1">
      <c r="A65" s="45"/>
      <c r="B65" s="63" t="s">
        <v>75</v>
      </c>
      <c r="C65" s="2" t="s">
        <v>23</v>
      </c>
      <c r="D65" s="1" t="s">
        <v>88</v>
      </c>
      <c r="E65" s="1" t="s">
        <v>92</v>
      </c>
      <c r="F65" s="2" t="s">
        <v>91</v>
      </c>
    </row>
    <row r="66" spans="1:6" ht="19.5" customHeight="1">
      <c r="A66" s="3">
        <v>1</v>
      </c>
      <c r="B66" s="67" t="s">
        <v>76</v>
      </c>
      <c r="C66" s="5" t="s">
        <v>24</v>
      </c>
      <c r="D66" s="3">
        <v>1</v>
      </c>
      <c r="E66" s="94">
        <v>0</v>
      </c>
      <c r="F66" s="98">
        <f>SUM(D66*E66)</f>
        <v>0</v>
      </c>
    </row>
    <row r="67" spans="1:6" ht="19.5" customHeight="1">
      <c r="A67" s="3">
        <v>2</v>
      </c>
      <c r="B67" s="67" t="s">
        <v>77</v>
      </c>
      <c r="C67" s="5" t="s">
        <v>24</v>
      </c>
      <c r="D67" s="3">
        <v>1</v>
      </c>
      <c r="E67" s="94">
        <v>0</v>
      </c>
      <c r="F67" s="98">
        <f>SUM(D67*E67)</f>
        <v>0</v>
      </c>
    </row>
    <row r="68" spans="1:6" ht="33.75" customHeight="1">
      <c r="A68" s="3">
        <v>3</v>
      </c>
      <c r="B68" s="14" t="s">
        <v>78</v>
      </c>
      <c r="C68" s="5" t="s">
        <v>24</v>
      </c>
      <c r="D68" s="3">
        <v>1</v>
      </c>
      <c r="E68" s="94">
        <v>0</v>
      </c>
      <c r="F68" s="98">
        <f>SUM(D68*E68)</f>
        <v>0</v>
      </c>
    </row>
    <row r="69" spans="1:6" ht="33.75" customHeight="1">
      <c r="A69" s="3">
        <v>4</v>
      </c>
      <c r="B69" s="14" t="s">
        <v>79</v>
      </c>
      <c r="C69" s="5" t="s">
        <v>24</v>
      </c>
      <c r="D69" s="3">
        <v>1</v>
      </c>
      <c r="E69" s="94">
        <v>0</v>
      </c>
      <c r="F69" s="98">
        <f>SUM(D69*E69)</f>
        <v>0</v>
      </c>
    </row>
    <row r="70" spans="1:6" ht="19.5" customHeight="1">
      <c r="A70" s="3"/>
      <c r="B70" s="63" t="s">
        <v>41</v>
      </c>
      <c r="C70" s="45"/>
      <c r="D70" s="8"/>
      <c r="E70" s="41"/>
      <c r="F70" s="9">
        <f>SUM(F66:F69)</f>
        <v>0</v>
      </c>
    </row>
    <row r="71" spans="1:6" ht="15" customHeight="1">
      <c r="A71" s="34"/>
      <c r="B71" s="68"/>
      <c r="C71" s="47"/>
      <c r="D71" s="20"/>
      <c r="E71" s="56"/>
      <c r="F71" s="21"/>
    </row>
    <row r="72" spans="1:6" ht="15.75">
      <c r="A72" s="88" t="s">
        <v>86</v>
      </c>
      <c r="B72" s="88"/>
      <c r="C72" s="88"/>
      <c r="D72" s="88"/>
      <c r="E72" s="88"/>
      <c r="F72" s="88"/>
    </row>
    <row r="73" spans="1:6" ht="33.75" customHeight="1">
      <c r="A73" s="31"/>
      <c r="B73" s="12" t="s">
        <v>43</v>
      </c>
      <c r="C73" s="2" t="s">
        <v>23</v>
      </c>
      <c r="D73" s="2" t="s">
        <v>93</v>
      </c>
      <c r="E73" s="1" t="s">
        <v>1</v>
      </c>
      <c r="F73" s="2" t="s">
        <v>91</v>
      </c>
    </row>
    <row r="74" spans="1:6" ht="19.5" customHeight="1">
      <c r="A74" s="5">
        <v>1</v>
      </c>
      <c r="B74" s="14" t="s">
        <v>33</v>
      </c>
      <c r="C74" s="5" t="s">
        <v>34</v>
      </c>
      <c r="D74" s="6">
        <v>15</v>
      </c>
      <c r="E74" s="95">
        <f>F9+F18</f>
        <v>0</v>
      </c>
      <c r="F74" s="7">
        <f>E74*15/100</f>
        <v>0</v>
      </c>
    </row>
    <row r="75" spans="1:6" ht="39" customHeight="1">
      <c r="A75" s="31"/>
      <c r="B75" s="76" t="s">
        <v>3</v>
      </c>
      <c r="C75" s="2"/>
      <c r="D75" s="2"/>
      <c r="E75" s="1"/>
      <c r="F75" s="2"/>
    </row>
    <row r="76" spans="1:6" ht="19.5" customHeight="1">
      <c r="A76" s="5">
        <v>2</v>
      </c>
      <c r="B76" s="71" t="s">
        <v>4</v>
      </c>
      <c r="C76" s="5" t="s">
        <v>24</v>
      </c>
      <c r="D76" s="5">
        <v>160</v>
      </c>
      <c r="E76" s="94">
        <v>0</v>
      </c>
      <c r="F76" s="7">
        <f>D76*E76</f>
        <v>0</v>
      </c>
    </row>
    <row r="77" spans="1:6" ht="19.5" customHeight="1">
      <c r="A77" s="5">
        <v>3</v>
      </c>
      <c r="B77" s="71" t="s">
        <v>5</v>
      </c>
      <c r="C77" s="5" t="s">
        <v>24</v>
      </c>
      <c r="D77" s="5">
        <v>240</v>
      </c>
      <c r="E77" s="94">
        <v>0</v>
      </c>
      <c r="F77" s="7">
        <f>D77*E77</f>
        <v>0</v>
      </c>
    </row>
    <row r="78" spans="1:6" ht="19.5" customHeight="1">
      <c r="A78" s="5">
        <v>4</v>
      </c>
      <c r="B78" s="71" t="s">
        <v>10</v>
      </c>
      <c r="C78" s="5" t="s">
        <v>24</v>
      </c>
      <c r="D78" s="5">
        <v>160</v>
      </c>
      <c r="E78" s="94">
        <v>0</v>
      </c>
      <c r="F78" s="7">
        <f>D78*E78</f>
        <v>0</v>
      </c>
    </row>
    <row r="79" spans="1:6" ht="19.5" customHeight="1">
      <c r="A79" s="35">
        <v>5</v>
      </c>
      <c r="B79" s="71" t="s">
        <v>9</v>
      </c>
      <c r="C79" s="5" t="s">
        <v>24</v>
      </c>
      <c r="D79" s="5">
        <v>400</v>
      </c>
      <c r="E79" s="94">
        <v>0</v>
      </c>
      <c r="F79" s="7">
        <f>D79*E79</f>
        <v>0</v>
      </c>
    </row>
    <row r="80" spans="1:6" ht="33.75" customHeight="1">
      <c r="A80" s="5">
        <v>6</v>
      </c>
      <c r="B80" s="71" t="s">
        <v>6</v>
      </c>
      <c r="C80" s="5" t="s">
        <v>24</v>
      </c>
      <c r="D80" s="5">
        <v>160</v>
      </c>
      <c r="E80" s="94">
        <v>0</v>
      </c>
      <c r="F80" s="7">
        <f>D80*E80</f>
        <v>0</v>
      </c>
    </row>
    <row r="81" spans="1:6" ht="19.5" customHeight="1">
      <c r="A81" s="31"/>
      <c r="B81" s="72" t="s">
        <v>7</v>
      </c>
      <c r="C81" s="86"/>
      <c r="D81" s="19"/>
      <c r="E81" s="57"/>
      <c r="F81" s="19"/>
    </row>
    <row r="82" spans="1:6" ht="19.5" customHeight="1">
      <c r="A82" s="3">
        <v>7</v>
      </c>
      <c r="B82" s="71" t="s">
        <v>11</v>
      </c>
      <c r="C82" s="5" t="s">
        <v>24</v>
      </c>
      <c r="D82" s="5">
        <v>320</v>
      </c>
      <c r="E82" s="94">
        <v>0</v>
      </c>
      <c r="F82" s="7">
        <f>D82*E82</f>
        <v>0</v>
      </c>
    </row>
    <row r="83" spans="1:6" ht="19.5" customHeight="1">
      <c r="A83" s="5">
        <v>8</v>
      </c>
      <c r="B83" s="71" t="s">
        <v>12</v>
      </c>
      <c r="C83" s="5" t="s">
        <v>24</v>
      </c>
      <c r="D83" s="5">
        <v>320</v>
      </c>
      <c r="E83" s="94">
        <v>0</v>
      </c>
      <c r="F83" s="7">
        <f>D83*E83</f>
        <v>0</v>
      </c>
    </row>
    <row r="84" spans="1:6" ht="33.75" customHeight="1">
      <c r="A84" s="5">
        <v>9</v>
      </c>
      <c r="B84" s="71" t="s">
        <v>8</v>
      </c>
      <c r="C84" s="5" t="s">
        <v>24</v>
      </c>
      <c r="D84" s="5">
        <v>280</v>
      </c>
      <c r="E84" s="94">
        <v>0</v>
      </c>
      <c r="F84" s="7">
        <f>D84*E84</f>
        <v>0</v>
      </c>
    </row>
    <row r="85" spans="1:6" ht="33.75" customHeight="1">
      <c r="A85" s="27"/>
      <c r="B85" s="73"/>
      <c r="C85" s="27"/>
      <c r="D85" s="27"/>
      <c r="E85" s="28"/>
      <c r="F85" s="29"/>
    </row>
    <row r="86" spans="1:6" ht="33.75" customHeight="1">
      <c r="A86" s="31"/>
      <c r="B86" s="17" t="s">
        <v>13</v>
      </c>
      <c r="C86" s="2" t="s">
        <v>23</v>
      </c>
      <c r="D86" s="2" t="s">
        <v>42</v>
      </c>
      <c r="E86" s="1" t="s">
        <v>92</v>
      </c>
      <c r="F86" s="2" t="s">
        <v>91</v>
      </c>
    </row>
    <row r="87" spans="1:6" ht="19.5" customHeight="1">
      <c r="A87" s="3">
        <v>10</v>
      </c>
      <c r="B87" s="67" t="s">
        <v>15</v>
      </c>
      <c r="C87" s="5" t="s">
        <v>24</v>
      </c>
      <c r="D87" s="5">
        <v>480</v>
      </c>
      <c r="E87" s="94">
        <v>0</v>
      </c>
      <c r="F87" s="7">
        <f>D87*E87</f>
        <v>0</v>
      </c>
    </row>
    <row r="88" spans="1:6" ht="19.5" customHeight="1">
      <c r="A88" s="3">
        <v>11</v>
      </c>
      <c r="B88" s="67" t="s">
        <v>16</v>
      </c>
      <c r="C88" s="3" t="s">
        <v>36</v>
      </c>
      <c r="D88" s="5">
        <v>16</v>
      </c>
      <c r="E88" s="94">
        <v>0</v>
      </c>
      <c r="F88" s="7">
        <f>D88*E88</f>
        <v>0</v>
      </c>
    </row>
    <row r="89" spans="1:6" ht="19.5" customHeight="1">
      <c r="A89" s="3"/>
      <c r="B89" s="67"/>
      <c r="C89" s="2"/>
      <c r="D89" s="2" t="s">
        <v>14</v>
      </c>
      <c r="E89" s="1" t="s">
        <v>1</v>
      </c>
      <c r="F89" s="7"/>
    </row>
    <row r="90" spans="1:6" ht="19.5" customHeight="1">
      <c r="A90" s="3">
        <v>12</v>
      </c>
      <c r="B90" s="67" t="s">
        <v>35</v>
      </c>
      <c r="C90" s="5" t="s">
        <v>34</v>
      </c>
      <c r="D90" s="6">
        <v>5</v>
      </c>
      <c r="E90" s="18">
        <f>F9+F18+F74+F76+F77+F78+F79+F80+F82+F83+F84+F87+F88</f>
        <v>0</v>
      </c>
      <c r="F90" s="7">
        <f>E90*5/100</f>
        <v>0</v>
      </c>
    </row>
    <row r="91" spans="1:6" ht="19.5" customHeight="1">
      <c r="A91" s="32"/>
      <c r="B91" s="63" t="s">
        <v>41</v>
      </c>
      <c r="C91" s="45"/>
      <c r="D91" s="87"/>
      <c r="E91" s="58"/>
      <c r="F91" s="16">
        <f>F74+F76+F77+F78+F79+F80+F82+F83+F84+F87+F88+F90</f>
        <v>0</v>
      </c>
    </row>
    <row r="92" spans="1:6" ht="15.75" hidden="1">
      <c r="A92" s="91" t="s">
        <v>21</v>
      </c>
      <c r="B92" s="91"/>
      <c r="C92" s="91"/>
      <c r="D92" s="91"/>
      <c r="E92" s="91"/>
      <c r="F92" s="91"/>
    </row>
    <row r="93" spans="1:6" ht="33.75" customHeight="1" hidden="1">
      <c r="A93" s="36"/>
      <c r="B93" s="63"/>
      <c r="C93" s="2" t="s">
        <v>23</v>
      </c>
      <c r="D93" s="1" t="s">
        <v>22</v>
      </c>
      <c r="E93" s="1" t="s">
        <v>17</v>
      </c>
      <c r="F93" s="2" t="s">
        <v>2</v>
      </c>
    </row>
    <row r="94" spans="1:6" ht="19.5" customHeight="1" hidden="1">
      <c r="A94" s="35">
        <v>49</v>
      </c>
      <c r="B94" s="14" t="s">
        <v>18</v>
      </c>
      <c r="C94" s="5" t="s">
        <v>32</v>
      </c>
      <c r="D94" s="3">
        <v>1</v>
      </c>
      <c r="E94" s="11"/>
      <c r="F94" s="4">
        <f>SUM(D94*E94)</f>
        <v>0</v>
      </c>
    </row>
    <row r="95" spans="1:6" ht="13.5" thickBot="1">
      <c r="A95" s="37"/>
      <c r="B95" s="77"/>
      <c r="C95" s="27"/>
      <c r="D95" s="22"/>
      <c r="E95" s="23"/>
      <c r="F95" s="24"/>
    </row>
    <row r="96" spans="1:6" ht="16.5" thickBot="1">
      <c r="A96" s="89" t="s">
        <v>39</v>
      </c>
      <c r="B96" s="90"/>
      <c r="C96" s="90"/>
      <c r="D96" s="90"/>
      <c r="E96" s="59"/>
      <c r="F96" s="80">
        <f>+F9+F18+F26+F45+F51+F56+F62+F70+F91</f>
        <v>0</v>
      </c>
    </row>
    <row r="97" ht="12.75">
      <c r="A97" s="38"/>
    </row>
  </sheetData>
  <sheetProtection password="CF61" sheet="1"/>
  <protectedRanges>
    <protectedRange password="C4F6" sqref="F94:F95" name="Obseg1"/>
    <protectedRange password="C4F6" sqref="F66:F69" name="Obseg1_1"/>
    <protectedRange password="C4F6" sqref="F55 F60:F61 F49:F50" name="Obseg1_2"/>
  </protectedRanges>
  <mergeCells count="7">
    <mergeCell ref="A11:F11"/>
    <mergeCell ref="A4:F4"/>
    <mergeCell ref="A72:F72"/>
    <mergeCell ref="A96:D96"/>
    <mergeCell ref="A92:F92"/>
    <mergeCell ref="A20:F20"/>
    <mergeCell ref="A64:F64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cp:lastPrinted>2021-07-21T07:17:43Z</cp:lastPrinted>
  <dcterms:created xsi:type="dcterms:W3CDTF">2009-08-14T13:34:45Z</dcterms:created>
  <dcterms:modified xsi:type="dcterms:W3CDTF">2021-07-23T09:20:01Z</dcterms:modified>
  <cp:category/>
  <cp:version/>
  <cp:contentType/>
  <cp:contentStatus/>
</cp:coreProperties>
</file>