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dominik.dezman\Downloads\"/>
    </mc:Choice>
  </mc:AlternateContent>
  <bookViews>
    <workbookView xWindow="32760" yWindow="32760" windowWidth="21600" windowHeight="9585" tabRatio="739"/>
  </bookViews>
  <sheets>
    <sheet name="REKAPITULACIJA SKUPAJ" sheetId="15" r:id="rId1"/>
    <sheet name="GRADBENA" sheetId="1" r:id="rId2"/>
    <sheet name="REKAPITULACIJA ELEKTRO" sheetId="9" r:id="rId3"/>
    <sheet name="MATERIAL 150520" sheetId="17" r:id="rId4"/>
    <sheet name="KABEL LISTA 150520" sheetId="11" r:id="rId5"/>
    <sheet name="INSTALACIJSKI MAT. 150520" sheetId="12" r:id="rId6"/>
    <sheet name="IO LISTA 150520" sheetId="13" r:id="rId7"/>
    <sheet name="ČN" sheetId="16" r:id="rId8"/>
  </sheets>
  <definedNames>
    <definedName name="_xlnm.Print_Area" localSheetId="1">GRADBENA!$A$1:$F$353</definedName>
    <definedName name="_xlnm.Print_Area" localSheetId="5">'INSTALACIJSKI MAT. 150520'!$A$1:$I$39</definedName>
  </definedNames>
  <calcPr calcId="162913"/>
</workbook>
</file>

<file path=xl/calcChain.xml><?xml version="1.0" encoding="utf-8"?>
<calcChain xmlns="http://schemas.openxmlformats.org/spreadsheetml/2006/main">
  <c r="G69" i="16" l="1"/>
  <c r="G65" i="16"/>
  <c r="G61" i="16"/>
  <c r="G57" i="16"/>
  <c r="G53" i="16"/>
  <c r="G49" i="16"/>
  <c r="G30" i="16"/>
  <c r="G26" i="16"/>
  <c r="G22" i="16"/>
  <c r="G17" i="16"/>
  <c r="G12" i="16"/>
  <c r="G72" i="16" l="1"/>
  <c r="I22" i="15" s="1"/>
  <c r="C7" i="9" l="1"/>
  <c r="C6" i="9"/>
  <c r="B7" i="9"/>
  <c r="B6" i="9"/>
  <c r="H111" i="17"/>
  <c r="H110" i="17"/>
  <c r="H109" i="17"/>
  <c r="H108" i="17"/>
  <c r="H107" i="17"/>
  <c r="H106" i="17"/>
  <c r="H105" i="17"/>
  <c r="H104" i="17"/>
  <c r="H103" i="17"/>
  <c r="H102" i="17"/>
  <c r="A102" i="17"/>
  <c r="A103" i="17" s="1"/>
  <c r="A104" i="17" s="1"/>
  <c r="A105" i="17" s="1"/>
  <c r="A106" i="17" s="1"/>
  <c r="A107" i="17" s="1"/>
  <c r="A108" i="17" s="1"/>
  <c r="A109" i="17" s="1"/>
  <c r="A110" i="17" s="1"/>
  <c r="A111" i="17" s="1"/>
  <c r="H95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H79" i="17"/>
  <c r="H78" i="17"/>
  <c r="H77" i="17"/>
  <c r="H76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A37" i="17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112" i="17" l="1"/>
  <c r="D7" i="9" s="1"/>
  <c r="G96" i="17"/>
  <c r="H96" i="17" s="1"/>
  <c r="H97" i="17" s="1"/>
  <c r="D6" i="9" s="1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0" i="12"/>
  <c r="H19" i="12"/>
  <c r="H18" i="12"/>
  <c r="H16" i="12"/>
  <c r="H15" i="12"/>
  <c r="H14" i="12"/>
  <c r="H13" i="12"/>
  <c r="H12" i="12"/>
  <c r="H11" i="12"/>
  <c r="H9" i="12"/>
  <c r="H8" i="12"/>
  <c r="H6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H5" i="12"/>
  <c r="A5" i="12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4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I53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0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I9" i="11"/>
  <c r="C11" i="9"/>
  <c r="B11" i="9"/>
  <c r="C10" i="9"/>
  <c r="B10" i="9"/>
  <c r="C9" i="9"/>
  <c r="B9" i="9"/>
  <c r="F269" i="1"/>
  <c r="F122" i="1"/>
  <c r="F330" i="1"/>
  <c r="F257" i="1"/>
  <c r="F272" i="1"/>
  <c r="F275" i="1"/>
  <c r="F327" i="1"/>
  <c r="F324" i="1"/>
  <c r="F310" i="1"/>
  <c r="F313" i="1"/>
  <c r="F12" i="1" s="1"/>
  <c r="F284" i="1"/>
  <c r="F281" i="1"/>
  <c r="F278" i="1"/>
  <c r="F266" i="1"/>
  <c r="F263" i="1"/>
  <c r="F260" i="1"/>
  <c r="F253" i="1"/>
  <c r="F249" i="1"/>
  <c r="F245" i="1"/>
  <c r="F241" i="1"/>
  <c r="F219" i="1"/>
  <c r="F216" i="1"/>
  <c r="F209" i="1"/>
  <c r="F202" i="1"/>
  <c r="F195" i="1"/>
  <c r="F189" i="1"/>
  <c r="F185" i="1"/>
  <c r="F181" i="1"/>
  <c r="F350" i="1"/>
  <c r="F347" i="1"/>
  <c r="F343" i="1"/>
  <c r="F339" i="1"/>
  <c r="F336" i="1"/>
  <c r="F333" i="1"/>
  <c r="F149" i="1"/>
  <c r="F143" i="1"/>
  <c r="F61" i="1"/>
  <c r="F67" i="1"/>
  <c r="F64" i="1"/>
  <c r="F130" i="1"/>
  <c r="F125" i="1"/>
  <c r="F115" i="1"/>
  <c r="F112" i="1"/>
  <c r="F109" i="1"/>
  <c r="F102" i="1"/>
  <c r="F99" i="1"/>
  <c r="F92" i="1"/>
  <c r="F96" i="1"/>
  <c r="F89" i="1"/>
  <c r="F133" i="1"/>
  <c r="F118" i="1"/>
  <c r="F105" i="1"/>
  <c r="F57" i="1"/>
  <c r="F54" i="1"/>
  <c r="F51" i="1"/>
  <c r="F48" i="1"/>
  <c r="F45" i="1"/>
  <c r="F42" i="1"/>
  <c r="F39" i="1"/>
  <c r="F35" i="1"/>
  <c r="F32" i="1"/>
  <c r="F29" i="1"/>
  <c r="F26" i="1"/>
  <c r="F138" i="1"/>
  <c r="G38" i="12" l="1"/>
  <c r="H38" i="12" s="1"/>
  <c r="H39" i="12" s="1"/>
  <c r="D11" i="9" s="1"/>
  <c r="H90" i="11"/>
  <c r="I90" i="11" s="1"/>
  <c r="I91" i="11" s="1"/>
  <c r="D10" i="9" s="1"/>
  <c r="H46" i="11"/>
  <c r="I46" i="11" s="1"/>
  <c r="I47" i="11" s="1"/>
  <c r="D9" i="9" s="1"/>
  <c r="F353" i="1"/>
  <c r="F13" i="1" s="1"/>
  <c r="F287" i="1"/>
  <c r="F11" i="1" s="1"/>
  <c r="F222" i="1"/>
  <c r="F10" i="1" s="1"/>
  <c r="F152" i="1"/>
  <c r="F9" i="1" s="1"/>
  <c r="F70" i="1"/>
  <c r="F8" i="1" s="1"/>
  <c r="D26" i="9" l="1"/>
  <c r="I20" i="15" s="1"/>
  <c r="F14" i="1"/>
  <c r="F15" i="1" s="1"/>
  <c r="F17" i="1" s="1"/>
  <c r="I18" i="15" s="1"/>
  <c r="I12" i="15" l="1"/>
  <c r="I13" i="15" s="1"/>
  <c r="I14" i="15" s="1"/>
</calcChain>
</file>

<file path=xl/sharedStrings.xml><?xml version="1.0" encoding="utf-8"?>
<sst xmlns="http://schemas.openxmlformats.org/spreadsheetml/2006/main" count="1624" uniqueCount="873">
  <si>
    <t>P O V Z E T E K    S T R O Š K O V</t>
  </si>
  <si>
    <t>PREDDELA</t>
  </si>
  <si>
    <t>ZEMELJSKA DELA</t>
  </si>
  <si>
    <t>BETONSKA DELA</t>
  </si>
  <si>
    <t>ZIDARSKA DELA</t>
  </si>
  <si>
    <t>TESARSKA DELA</t>
  </si>
  <si>
    <t>EUR</t>
  </si>
  <si>
    <t>Izdelava varnostnega načrta gradbišča.</t>
  </si>
  <si>
    <t>ocena:</t>
  </si>
  <si>
    <t>Označitev  gradbišča.</t>
  </si>
  <si>
    <t>Postavitev gradbenih prečnih profilov iz desk na lesenih količkih na potrebni višini.</t>
  </si>
  <si>
    <t>Priprava gradbišča, odstranitev morebitnih ovir, priprava delovnega platoja.</t>
  </si>
  <si>
    <t>Po končanih delih vzpostaviti v prvotno stanje.</t>
  </si>
  <si>
    <t>Skupaj: PREDDELA</t>
  </si>
  <si>
    <t>Vsa izkopna dela in transporti izkopnih materialov se obračunajo po prostornini zemljine v raščenem stanju. Vsa nasipna dela se obračunajo po prostornini zemljine v vgrajenem stanju.</t>
  </si>
  <si>
    <t>SPLOŠNI POGOJI</t>
  </si>
  <si>
    <t>OPIS STORITEV ZAJETIH V CENI</t>
  </si>
  <si>
    <t xml:space="preserve"> - postavitev profilov</t>
  </si>
  <si>
    <t xml:space="preserve"> - izvedba izkopov po opisu v posameznih postavkah</t>
  </si>
  <si>
    <t>m3</t>
  </si>
  <si>
    <t xml:space="preserve">Planiranje tal po strojnem izkopu z nabijanjem do točnosti +- 3 cm. </t>
  </si>
  <si>
    <t>m2</t>
  </si>
  <si>
    <t>V ceni zajeti vse prevoze.</t>
  </si>
  <si>
    <t>Skupaj: ZEMELJSKA DELA</t>
  </si>
  <si>
    <t xml:space="preserve"> - izvedba po opisu v posamezni postavki</t>
  </si>
  <si>
    <t xml:space="preserve"> - višina prostega pada betona ne sme biti večja od 1m</t>
  </si>
  <si>
    <t xml:space="preserve"> - vsa pomožna dela</t>
  </si>
  <si>
    <t xml:space="preserve"> - prenosi armature do mesta vgraditve</t>
  </si>
  <si>
    <t>Strojna izdelava in ročna montaža srednje zahtevne armature iz betonskega jekla</t>
  </si>
  <si>
    <t>~ premera do 12 mm.</t>
  </si>
  <si>
    <t>kg</t>
  </si>
  <si>
    <t xml:space="preserve">Strojna izdelava in ročna montaža srednje zahtevne armature iz betonskega jekla </t>
  </si>
  <si>
    <t>ne glede na težo mreže.</t>
  </si>
  <si>
    <t>Skupaj: BETONSKA DELA</t>
  </si>
  <si>
    <t xml:space="preserve"> - vse površine morajo biti popolnoma ravne in navpične</t>
  </si>
  <si>
    <t>m</t>
  </si>
  <si>
    <t>Razna gradbena pomoč pri obrtniških in instalacijskih delih, ki se obračunajo po dejansko porabljenem času in materialu.</t>
  </si>
  <si>
    <t>Ocena:</t>
  </si>
  <si>
    <t>ura</t>
  </si>
  <si>
    <t>Skupaj: ZIDARSKA DELA</t>
  </si>
  <si>
    <t xml:space="preserve"> - izdelava in postavitev konstrukcije po opisu v</t>
  </si>
  <si>
    <t xml:space="preserve"> </t>
  </si>
  <si>
    <t>Opaž zidov in temeljev, opaženje, razopaženje in čiščenje</t>
  </si>
  <si>
    <t>~ enostranski opaž.</t>
  </si>
  <si>
    <t>Skupaj: TESARSKA DELA</t>
  </si>
  <si>
    <t>~ dovoz humusa do 100 m daleč.</t>
  </si>
  <si>
    <t>Sejanje trave na pripravljenih površinah z dobavo semena, zagrebanjem semena in rahlim uvaljanjem posejane površine</t>
  </si>
  <si>
    <t>~ travna mešanica.</t>
  </si>
  <si>
    <t xml:space="preserve"> - naprava betona s prenosom vsega materiala do mesta vgraditve</t>
  </si>
  <si>
    <t xml:space="preserve"> - priprava vsega potrebnega materiala z vsemi transporti in prenosi</t>
  </si>
  <si>
    <t xml:space="preserve">   posamezni postavki del s prenosom materiala do kraja vgraditve</t>
  </si>
  <si>
    <t xml:space="preserve"> - opaži morajo biti izdelani tako, da se razopaženje </t>
  </si>
  <si>
    <t>OSTALA DELA</t>
  </si>
  <si>
    <t>Poz.</t>
  </si>
  <si>
    <t>Opis</t>
  </si>
  <si>
    <t>Enota</t>
  </si>
  <si>
    <t>Cena/enoto</t>
  </si>
  <si>
    <t>Količina</t>
  </si>
  <si>
    <t>Cena</t>
  </si>
  <si>
    <t xml:space="preserve"> - dobava, priprava in vgrajevanje potrebnega materiala po opisu del v posameznih postavkah z vsemi transporti in prenosi.</t>
  </si>
  <si>
    <t xml:space="preserve"> - vgrajeni materiali za ta dela morajo po kvaliteti ustrezati določilom veljavnih predpisov in SIST</t>
  </si>
  <si>
    <t xml:space="preserve"> - opaži morajo biti izdelani točno po merah iz načrtov z vsemi potrebnimi podporami z vodoravno in diagonalno povezavo tako, da so stabilni in da zdržijo obtežbe z betonom; površine morajo biti čiste in ravne</t>
  </si>
  <si>
    <t xml:space="preserve">   izvede brez pretresov in poškodovanja konstrukcije in opažev samih</t>
  </si>
  <si>
    <t>Kompletna izvedba talne hidroizolacije vključno z vsemi zaključki v naslednji sestavi:</t>
  </si>
  <si>
    <t xml:space="preserve"> - demontaža in odvoz strojev, naprav itd.</t>
  </si>
  <si>
    <t>Skupaj: OSTALA DELA</t>
  </si>
  <si>
    <t>- vodotesen beton</t>
  </si>
  <si>
    <t xml:space="preserve"> - čiščenje betonskega železa od blata, maščob in rje </t>
  </si>
  <si>
    <t>kompl.</t>
  </si>
  <si>
    <t xml:space="preserve"> - opaž mora biti popolnoma zalit z betonom, beton mora biti gost brez gnezd</t>
  </si>
  <si>
    <t>- preskus (atest) vodotesnosti betona</t>
  </si>
  <si>
    <t>- distančnike za armaturo</t>
  </si>
  <si>
    <t>- omet negladkih površin betona s fino cementno malto</t>
  </si>
  <si>
    <t>Izdelava cementne prevleke deb. 1 cm v fini cem. malti 1:2.</t>
  </si>
  <si>
    <t>~ zaglajena na sveži betona (pod hidroizolacijo)</t>
  </si>
  <si>
    <t xml:space="preserve">Strojno nakladanje zemlje. </t>
  </si>
  <si>
    <t>do 15 km, vključno s takso</t>
  </si>
  <si>
    <t xml:space="preserve">~ material I. - III ktg.z odvozom na stalno deponijo </t>
  </si>
  <si>
    <t>Zagladitev površin talne plošče in platoja na svežem betonu s posipanjem s cementom in zagladitvijo.</t>
  </si>
  <si>
    <t>Strojno vgrajevanje betona v armirane konstrukcije</t>
  </si>
  <si>
    <t>kos</t>
  </si>
  <si>
    <t xml:space="preserve"> - pregled bočnih strani izkopa vsak dan pred pričetkom del, zlasi po deževnem vremenu</t>
  </si>
  <si>
    <t xml:space="preserve"> - pred pričetkom betonskih del morata biti opaž in armatura popolnoma pripravljna</t>
  </si>
  <si>
    <t>~ 2 x osnovni hladni bitumenski premaz 0,30 kg/m2 na betonsko površino</t>
  </si>
  <si>
    <t>Izdelava načrta izvedenih del</t>
  </si>
  <si>
    <t>GRADBENA DELA</t>
  </si>
  <si>
    <t>SKUPAJ</t>
  </si>
  <si>
    <t>Nepredvidena dela</t>
  </si>
  <si>
    <t>SKUPAJ GRADBENA DELA:</t>
  </si>
  <si>
    <t>Zakoličba objektov.</t>
  </si>
  <si>
    <t>deli in prenosi do mesta vgraditve</t>
  </si>
  <si>
    <t>Odklop električnih inštalacij in potrebnih strojnih inštalacij.</t>
  </si>
  <si>
    <t>Izvedba varnostnega preliva od jaška na dovozni poti do potoka in zatesnitev kanalizacije proti čistilni napravi.</t>
  </si>
  <si>
    <t>Izpraznitev vsebine obstoječe čistilne naprave in črpališča, ter odvoz na bližnjo čistilno napravo.</t>
  </si>
  <si>
    <t>Odstranitev obstoječih črpalk iz črpališča in predaja investitorju.</t>
  </si>
  <si>
    <t>Prestavitev obstoječega kontejnerja na gradbiščno deponijo.</t>
  </si>
  <si>
    <t>~ izkop v terenu III. ktg.</t>
  </si>
  <si>
    <t xml:space="preserve">Odstranitev obstoječe naprave  in odvoz na stalno deponijo. </t>
  </si>
  <si>
    <t>Odstranitev betonske plošče pod obstoječo napravo in črpališčem z odvozom na trajno deponijo.</t>
  </si>
  <si>
    <t>Široki izkop zemljine do predvidene globine z nalaganjem izkopanega materiala na kamion z odvozom na gradbiščno deponijo oziroma na stalno deponijo.</t>
  </si>
  <si>
    <t>Zaščita brežin izkopa z začasnim delnim razpiranjem.</t>
  </si>
  <si>
    <t>Črpanje talne vode iz gradbene jame.</t>
  </si>
  <si>
    <t>Izdelava gramoznega nasutja granulacije 0 - 32 mm v debelini 30 cm z dobavo, razstiranjem nabijanjem in planiranjem do točnosti +- 1.0 cm.</t>
  </si>
  <si>
    <t xml:space="preserve">Zasipanje za stenami plastičnih posod tipske čistilne naprave s pustim betonom v debelini min. 20 cm ob istočasnim zasipanjem z izkopanim materialom. </t>
  </si>
  <si>
    <t>Zasip do kote 336,90 do 337,05.</t>
  </si>
  <si>
    <r>
      <t>Izdelava nasutja okrog objektov znotraj predvidene ograje v debelini 25 cm iz gramoznega materiala granulacije 0 - 32</t>
    </r>
    <r>
      <rPr>
        <sz val="10"/>
        <color indexed="12"/>
        <rFont val="Arial CE"/>
        <charset val="238"/>
      </rPr>
      <t xml:space="preserve"> </t>
    </r>
    <r>
      <rPr>
        <sz val="10"/>
        <rFont val="Arial CE"/>
        <charset val="238"/>
      </rPr>
      <t>mm z dobavo, razstiranjem nabijanjem in planiranjem do točnosti +- 1.0 cm.</t>
    </r>
  </si>
  <si>
    <t xml:space="preserve">Odstranitev obstoječega črpališča, revizijskih jaškov in cevovodov ter predaja investitirju ali odvoz na gradbiščno deponijo. </t>
  </si>
  <si>
    <t>Strojno vgrajevanje betona v nearmirane konstrukcije preseka 0.10-0.30 m3/m2-m; z vsemi pomožnimi deli in prenosi do mesta vgraditve</t>
  </si>
  <si>
    <t xml:space="preserve"> - beton; C20/25</t>
  </si>
  <si>
    <t>Vgrajevanje betona v nearmirane konstrukcije preseka do 0,10 m3/m2/m;</t>
  </si>
  <si>
    <t>debelina 10 cm</t>
  </si>
  <si>
    <t>debelina betona 20 cm</t>
  </si>
  <si>
    <t>pod ploščo za kontejner in puhala</t>
  </si>
  <si>
    <t>globina jaška 2,5 m</t>
  </si>
  <si>
    <t>kompl,</t>
  </si>
  <si>
    <t xml:space="preserve">Obračun po dejanskih stroških! </t>
  </si>
  <si>
    <t>kompl</t>
  </si>
  <si>
    <t>Pojektantski nadzor nad gradnjo.</t>
  </si>
  <si>
    <t>13</t>
  </si>
  <si>
    <t xml:space="preserve">Nadzor geomehanika nad zemeljskimi deli.
</t>
  </si>
  <si>
    <t>Rezanje in rušenje asfalta debeline 10 cm,</t>
  </si>
  <si>
    <t>z nakladanjem in odvozom na stalno</t>
  </si>
  <si>
    <t>deponijo, vključno s takso za deponiranje</t>
  </si>
  <si>
    <t>12.</t>
  </si>
  <si>
    <t>14</t>
  </si>
  <si>
    <t xml:space="preserve">odštejemo volumen cevi in jaškov </t>
  </si>
  <si>
    <t>16</t>
  </si>
  <si>
    <t>17</t>
  </si>
  <si>
    <t>Izdelava gramozne posteljice debeline 10 - 15 cm</t>
  </si>
  <si>
    <t xml:space="preserve">s planiranjem in strojnim utrjevanjem do 95 % po </t>
  </si>
  <si>
    <t>Proktorju, z gramozom debeline 0 - 16 mm</t>
  </si>
  <si>
    <t>Natančnost izdelave posteljice je ± 1 cm</t>
  </si>
  <si>
    <t xml:space="preserve">Zasip gradbenega jarka do višine 30 cm nad </t>
  </si>
  <si>
    <r>
      <t xml:space="preserve">Dobava in polaganje PVC DN200 cevi, </t>
    </r>
    <r>
      <rPr>
        <sz val="10"/>
        <rFont val="Arial CE"/>
        <charset val="238"/>
      </rPr>
      <t>na peščeno posteljico.</t>
    </r>
  </si>
  <si>
    <t>Dobava in montaža kanalizacijskega revizijskega jaška iz B.C. premera 60 cm, globine 1 m z litoželeznim pokrovom premera 500 mm C250 po EN124, z odprtinami za zračenje, na zaklep in s prigrajenim protihrupnim vložkom.</t>
  </si>
  <si>
    <t xml:space="preserve"> - rob talne plošče čistilne naprave</t>
  </si>
  <si>
    <t xml:space="preserve"> - rob talne plošče črpališča</t>
  </si>
  <si>
    <t>Postavitev panelne kovinske ograje višine 2 m brez parapeta, vključno s potrebnim izkopom in obbetoniranjem stebričkov</t>
  </si>
  <si>
    <t>Izvedba asfaltnega sloja (grobi + fini) z rastiranjem, valjanjem in vsemi pomožnimi deli v debelini  6 + 3 cm, vključno s pripravo podlage</t>
  </si>
  <si>
    <t>Pritrditev bazenov čistilne naprave, usedalnika in črpališča na temeljno ploščo.</t>
  </si>
  <si>
    <t>Podaljšanje obstoječe vodovodne cevi PEHD DN25 do nove lokacije kontejnerja in prestavitev števca v kontejner.</t>
  </si>
  <si>
    <t>talna plošča črpališča  1,5 m3</t>
  </si>
  <si>
    <t>talna plošča bazenov čistilne naprave  21,5 m3</t>
  </si>
  <si>
    <t>preseka do 0.30 m3/m2/m; z vsemi pomožnimi</t>
  </si>
  <si>
    <t xml:space="preserve"> - podložni beton pod temeljno ploščo za čistilno napravo,  11 m3</t>
  </si>
  <si>
    <t xml:space="preserve"> - podložni beton pod temeljno ploščo črpališča,  0,8 m3</t>
  </si>
  <si>
    <t>Dela je potrebno izvajati v skladu z veljavnimi tehničnimi predpisi, normativi in upoštevati predpise iz varstva pri delu ter projektno dokumentacijo.</t>
  </si>
  <si>
    <t>Površinski izkop gramoznega nasutja (z bagri) z nakladanjem na prevozno sredstvo in odvozom na gradbiščno deponijo. Izkop se izvaja okrog obstoječe naprave.</t>
  </si>
  <si>
    <t>Široki izkop zemljine z nalaganjem izkopanega materiala na kamion z odvozom na gradbiščno deponijo oziroma na stalno deponijo. Izkop se izvaja okrog obstoječe naprave do nivoja temeljne plošče. Verjetno bo potrebno nekaj ročnega odmetavanja materiala od čistilne naprave.</t>
  </si>
  <si>
    <t>Dela je potrebno izvajati v skladu z veljavnimi tehničnimi predpisi, normativi in upoštevati predpise iz varstva pri delu ter projektno dokumentacijo</t>
  </si>
  <si>
    <t xml:space="preserve"> - vsi preboji in odprtine, glej ustrezne projekte</t>
  </si>
  <si>
    <t xml:space="preserve"> - kvaliteta betona mora ustrezati zahtevam splošnih določil za betonska dela in popisu del</t>
  </si>
  <si>
    <t>podložni beton C20/25;.</t>
  </si>
  <si>
    <t xml:space="preserve">Dobava in montaža oziroma prestavitev obstoječega armirano poliesterskega jaška premera 1000 mm          d = 10 mm, v skladu z SIST EN14802,  z ročnim </t>
  </si>
  <si>
    <t>zapornim ventilom DN250, z litoželeznim pokrovom premera 600 mm, C250 po EN124, z odprtinami za zračenje, na zaklep in s prigrajenim protihrupnim vložkom</t>
  </si>
  <si>
    <t>Dobava in montaža kanalizacijskega revizijskega jaška za vzorčenje iz B.C. premera 60 cm, globine 1 m z lahkim pokrovom.</t>
  </si>
  <si>
    <t>Dela je potrebno izvajati skladu z veljavnimi tehničnimi predpisi, normativi in upoštevati predpise iz varstva pri delu ter projektno dokumentacijo.</t>
  </si>
  <si>
    <t>cca 25 m obstoječe</t>
  </si>
  <si>
    <t>cca 20 m nove</t>
  </si>
  <si>
    <t>Humuziranje s transportom humusa z gradbiščne deponije in razstiranjem v plasteh do 20 cm.</t>
  </si>
  <si>
    <t>Dobava in polaganje Stigmaflex cevi premera 100 mm za potrebe električnih instalacij.</t>
  </si>
  <si>
    <t>Dobava in polaganje PVC DN100 cevi, na peščeno posteljico, za meteorno vodo od žlebov, do najbližjega jaška prečiščene vode.</t>
  </si>
  <si>
    <t>beton C 25/30, XC2. XF2, PV-I</t>
  </si>
  <si>
    <t xml:space="preserve">S 500; </t>
  </si>
  <si>
    <t>~ premera nad 12 mm.</t>
  </si>
  <si>
    <t>Rezanje, polaganje in vezanje armature iz armaturnih mrež M 500;</t>
  </si>
  <si>
    <t xml:space="preserve">mreže: Q636 </t>
  </si>
  <si>
    <t>- tampon pod temeljnimi ploščami</t>
  </si>
  <si>
    <t>temenom cevi in strojnim utrjevanjem do 95 % po</t>
  </si>
  <si>
    <t>Proktorju z gramozom debeline 0 - 16 mm.</t>
  </si>
  <si>
    <t>Izvedba odtoka od umivalnika v kontejnerju do najbližjega jaška prečiščene vode oziroma do meteornega kanala s PVC fleksibilno cevjo                   premera 40 mm.</t>
  </si>
  <si>
    <t>Odstranitev obstoječe panelne ograje na severni, zahodni in vzhodni strani ter vhodna vrata na vzhodni strani in skladiščenje na gradbiščni deponiji.</t>
  </si>
  <si>
    <t>Odstranitev tlakovcev in travnih pološč položenih okrog čistilne naprave in odvoz na gradbiščno deponijo.</t>
  </si>
  <si>
    <t>ponovna postavitev obstoječih vrat</t>
  </si>
  <si>
    <t xml:space="preserve">Dobava in montaža; oziroma prestavitev obstoječega; armirano poliesterskega jaška premera 1000 mm          d = 10 mm, v skladu z SIST EN14802, z  </t>
  </si>
  <si>
    <t>litoželeznim pokrovom premera 600 mm, C250 po EN124, z odprtinami za zračenje, na zaklep in s prigrajenim protihrupnim vložkom, z rezervnim priključkom</t>
  </si>
  <si>
    <t>Dobava in montaža kanalizacijskega revizijskega jaška iz B.C. premera 60 cm, globine 1 m z litoželezno rešetko 400 X 400 mm C250 po EN124, na zaklep in s prigrajenim protihrupnim vložkom.</t>
  </si>
  <si>
    <t>Dobava in polaganje valjanca okrog ograje čistilne naprave. Kvaliteta določena v elektro načrtu.</t>
  </si>
  <si>
    <t>~ osnovni hladni premaz na betonsko površino                 ~ bitumenski varilni trak 2,7 mm.</t>
  </si>
  <si>
    <t xml:space="preserve"> - rob plošče kontejnerjev</t>
  </si>
  <si>
    <t xml:space="preserve">Zasipanje okrog  črpališča, usedalnika in tipske čistilne naprave z nakladanjem in dovozom materiala       I.- III. ktg. z deponije na gradbišču ter nabijanjem v plasteh po 30 cm </t>
  </si>
  <si>
    <t xml:space="preserve">Strojno vgrajevanje betona v armirane konstrukcije preseka nad 0,30 m3/m2/m; z vsemi pomožnimi deli in prenosi do kraja vgraditve </t>
  </si>
  <si>
    <t>Kompletna izvedba vertikalne hidroizolacije roba plošče za kontejnerja</t>
  </si>
  <si>
    <t>plošča platoja za kontejnerja</t>
  </si>
  <si>
    <t>Položitev odstranjenih tlakovcev in travnih pološč  okrog čistilne naprave, vključno potrebna mivka in dovoz z gradbiščne deponije. Potrebno bo dobaviti cca. 30 m2 novih plošč ali tlakovcev in 20 m robnikov.</t>
  </si>
  <si>
    <t>- beton C25/30; XC2, PV-I</t>
  </si>
  <si>
    <t>Povezava jaškov tn črpališča z A.P. cevjo DN250 dolžine 4 m. Cev položena na peščeno posteljico.</t>
  </si>
  <si>
    <t>1.</t>
  </si>
  <si>
    <t>2. REKAPITULACIJA ELEKTRO MATERIALA</t>
  </si>
  <si>
    <t>I</t>
  </si>
  <si>
    <t>ELEKTRO OMARE (DOBAVA IN MONTAŽA)</t>
  </si>
  <si>
    <t>CENA</t>
  </si>
  <si>
    <t>II</t>
  </si>
  <si>
    <t>KABLI, INSTALACIJSKI MATERIAL (DOBAVA IN MONTAŽA)</t>
  </si>
  <si>
    <t>II/4</t>
  </si>
  <si>
    <t>TESTIRANJE IN SPUŠČANJE V POGON
SODELOVANJE ELEKTRO INSTALATERJA
(SODELOVANJE S PROGRAMERJEM)</t>
  </si>
  <si>
    <t>II/5</t>
  </si>
  <si>
    <t>DEMONTAŽA OBSTOJEČE ELEKTRO OPREME IN ODVOD ODPADNEGA, ODVEČNEGA MATERIAL NA DEPONIJO</t>
  </si>
  <si>
    <t>III</t>
  </si>
  <si>
    <t>PROGRAMIRANJE</t>
  </si>
  <si>
    <t>III/1</t>
  </si>
  <si>
    <t>IZDELAVA APLIKATIVNEGA PROGRAMA ZA KRMILNIK ZA PREDMETNO ČISTILNO NAPRAVO</t>
  </si>
  <si>
    <t>III/2</t>
  </si>
  <si>
    <t>NADGRADNJA NADZORNEGA CENTRA Z NOVIMI ELEMENTI</t>
  </si>
  <si>
    <t>III/3</t>
  </si>
  <si>
    <t>TESTIRANJE IN SPUŠČANJE V POGON
PROGRAMERJA, NASTAVITVE PARAMETROV, ŠOLANJE UPORABNIKA</t>
  </si>
  <si>
    <t>IV</t>
  </si>
  <si>
    <t>PREDAJNA DOKUMENTACIJA</t>
  </si>
  <si>
    <t>IV/1</t>
  </si>
  <si>
    <t>IZDELAVA ELEKTRO MERITEV TER IZDAJA MERILNIH PROTOKOLOV</t>
  </si>
  <si>
    <t>IV/2</t>
  </si>
  <si>
    <t>PRIPRAVA DOKUMENTACIJE ZA PREDAJO (CERTIFIKATI, MERITVE, A-TESTI, ...)</t>
  </si>
  <si>
    <t>IV/3</t>
  </si>
  <si>
    <t>PROJEKTNA DOKUMENTACIJA ELEKTRO - PID</t>
  </si>
  <si>
    <t>IV/4</t>
  </si>
  <si>
    <t>NAVODILA ZA OBRATOVANJE IN VZDRŽEVANJE</t>
  </si>
  <si>
    <t>IV/5</t>
  </si>
  <si>
    <t>ŠOLANJE UPORABNIKA</t>
  </si>
  <si>
    <t>IV/6</t>
  </si>
  <si>
    <t>STROŠKI PROJEKTANTSKEGA NADZORA (ELEKTRO)</t>
  </si>
  <si>
    <t>SKUPAJ:</t>
  </si>
  <si>
    <t>I/1</t>
  </si>
  <si>
    <t>POZ</t>
  </si>
  <si>
    <t>ELEMENT</t>
  </si>
  <si>
    <t>TIP</t>
  </si>
  <si>
    <t>PROIZVAJALEC</t>
  </si>
  <si>
    <t>REFERENCA</t>
  </si>
  <si>
    <t>KOLIČINA</t>
  </si>
  <si>
    <t>CENA
KOS</t>
  </si>
  <si>
    <t>CENA
SKUPAJ</t>
  </si>
  <si>
    <t>OPOMBA</t>
  </si>
  <si>
    <t>ELEKTRO OMARA Z ENOJNIMI
VRATI</t>
  </si>
  <si>
    <t>VX SISTEMSKO OHIŠJE 600X2000X400 MM</t>
  </si>
  <si>
    <t>Rittal</t>
  </si>
  <si>
    <t>8604000</t>
  </si>
  <si>
    <t>VX STRANICA OHIŠJA, 2000X400 MM</t>
  </si>
  <si>
    <t>8104245</t>
  </si>
  <si>
    <t>2</t>
  </si>
  <si>
    <t>VX PODSTAVEK KOTNI ELEMENT S PLOŠČO SPREDAJ/ZADAJ</t>
  </si>
  <si>
    <t>8620022</t>
  </si>
  <si>
    <t>VX PODSTAVEK STRANSKA ZAPIRALNA PLOŠČA 200X400 MM</t>
  </si>
  <si>
    <t>8620041</t>
  </si>
  <si>
    <t>VX KABELSKI UVOD SREDINJSKI 600MM</t>
  </si>
  <si>
    <t>8618800</t>
  </si>
  <si>
    <t>SZ SVETILKA LED 900L, VTIČNICA</t>
  </si>
  <si>
    <t>2500210
-2H8</t>
  </si>
  <si>
    <t>1</t>
  </si>
  <si>
    <t>SZ PRIKLJUCNI KABEL, ORANŽNI 3000mm</t>
  </si>
  <si>
    <t>2500400</t>
  </si>
  <si>
    <t>SZ VRATNO STIKALO ENEC, 600mm</t>
  </si>
  <si>
    <t>2500460</t>
  </si>
  <si>
    <t>SK TERMOSTAT</t>
  </si>
  <si>
    <t>3110000
-2T4</t>
  </si>
  <si>
    <t>SK RTT GRELEC 250 W Z VENTILATORJEM 230V</t>
  </si>
  <si>
    <t>3105380
-2E6</t>
  </si>
  <si>
    <t>TS KOVINSKI PREDAL ZA NACRTE</t>
  </si>
  <si>
    <t>4116000</t>
  </si>
  <si>
    <t>ELEKTRO OMARA Z RAZLIČNIMI
VRATI</t>
  </si>
  <si>
    <t>VX OMARA Z POC.MONT.PL. RAL 7035 BREZ VRAT 2000X600X400 MM</t>
  </si>
  <si>
    <t>8604052</t>
  </si>
  <si>
    <t>TS POKROV SPOJA OMAR RAL 7035 400MM</t>
  </si>
  <si>
    <t>8600845</t>
  </si>
  <si>
    <t>VX POVEZOVALNI KOTNIK, NOTRANJI 6 KOM</t>
  </si>
  <si>
    <t>8617500</t>
  </si>
  <si>
    <t>VX KABELSKI UVOD SREDINSKI 600MM</t>
  </si>
  <si>
    <t>SV VX DELNA VRATA 600 MM RAL 7035
600x200mm</t>
  </si>
  <si>
    <t>9682162</t>
  </si>
  <si>
    <t>SV VX DELNA VRATA 600 MM RAL 7035
600x800mm</t>
  </si>
  <si>
    <t>9682168</t>
  </si>
  <si>
    <t>SV VX SLEPA PLOŠCA RAL 7035 600 MM ZGORAJ
600x100mm</t>
  </si>
  <si>
    <t>9682316</t>
  </si>
  <si>
    <t>SV VX SLEPA PLOŠCA RAL 7035 600 MM SPODAJ
600x100mm</t>
  </si>
  <si>
    <t>9682336</t>
  </si>
  <si>
    <t>2500210
-2H8.1</t>
  </si>
  <si>
    <t>3110000
-2T6</t>
  </si>
  <si>
    <t>SK 'VENTILATOR S FILTROM550/600m3/h 230V</t>
  </si>
  <si>
    <t>3243100
-2M5</t>
  </si>
  <si>
    <t>IZSTOPNA REŠETKA ZA SK 3243, 3244, 3245</t>
  </si>
  <si>
    <t>3243200</t>
  </si>
  <si>
    <t>STIKAL0 MREŽA 0 AGREGAT 3P</t>
  </si>
  <si>
    <t>OT63F3C 1-0-2</t>
  </si>
  <si>
    <t>ABB</t>
  </si>
  <si>
    <t>-1S0</t>
  </si>
  <si>
    <t>SWITCH 5 PORTNI</t>
  </si>
  <si>
    <t>SWITCH 5 PORTNI 10-100Mbps EKI-2525 AE</t>
  </si>
  <si>
    <t>Advantech</t>
  </si>
  <si>
    <t>-29P3</t>
  </si>
  <si>
    <t>GPRS MODEM</t>
  </si>
  <si>
    <t>GPRS gemalto EHS6T LAN</t>
  </si>
  <si>
    <t>CINTERION</t>
  </si>
  <si>
    <t>-30B1</t>
  </si>
  <si>
    <t>TOKOVNIK</t>
  </si>
  <si>
    <t>TC5-420-10 10-4..20mA M72113</t>
  </si>
  <si>
    <t>Circutor</t>
  </si>
  <si>
    <t>-10P1,-13P1,-18P1,-21P1</t>
  </si>
  <si>
    <t>4</t>
  </si>
  <si>
    <t>INSTALACIJSKI ODKLOPNIK 1P</t>
  </si>
  <si>
    <t>C10A/1P PL7-C10/1</t>
  </si>
  <si>
    <t>Eaton</t>
  </si>
  <si>
    <t>-1F7,-2F5,-3F2,-4F1,-5F5,-5F6,-5F8</t>
  </si>
  <si>
    <t>C16A/1P PL7-C16/1</t>
  </si>
  <si>
    <t>-3F1,-5F2,-5F4</t>
  </si>
  <si>
    <t>3</t>
  </si>
  <si>
    <t>C2A/1P PL7-C2/1</t>
  </si>
  <si>
    <t>-3F5.1,-3F6,-29F3,-30F7</t>
  </si>
  <si>
    <t>C4A/1P PL7-C4/1</t>
  </si>
  <si>
    <t>-30F0</t>
  </si>
  <si>
    <t>C6A/1P PL7-C6/1</t>
  </si>
  <si>
    <t>-1F8,-3F5,-4F7</t>
  </si>
  <si>
    <t>STIKALO NA DIFERENČNI TOK</t>
  </si>
  <si>
    <t>RCD 25A/0,03/4P</t>
  </si>
  <si>
    <t>-5Q0</t>
  </si>
  <si>
    <t>INSTALACIJSKI KONTAKTOR 2P</t>
  </si>
  <si>
    <t>iCT 25A/2P/230V</t>
  </si>
  <si>
    <t>Telemecanique</t>
  </si>
  <si>
    <t>-5Q9</t>
  </si>
  <si>
    <t>KRMILNI RELE 230V AC</t>
  </si>
  <si>
    <t>DILA-31 230V 50Hz</t>
  </si>
  <si>
    <t>-4K6</t>
  </si>
  <si>
    <t>RELE 24V DC</t>
  </si>
  <si>
    <t>DILA-31 24V DC</t>
  </si>
  <si>
    <t>-16K2</t>
  </si>
  <si>
    <t>RELE 230V AC</t>
  </si>
  <si>
    <t>DILA-40 230V 50z</t>
  </si>
  <si>
    <t>-10K2,-13K2,-16K5</t>
  </si>
  <si>
    <t>KONTROLNIK NAPETOSTI</t>
  </si>
  <si>
    <t>EMR5-A400-1 300-500V AC</t>
  </si>
  <si>
    <t>-2P1</t>
  </si>
  <si>
    <t>TIPKA SVETLEČA ZELENA 1xNO</t>
  </si>
  <si>
    <t>M22-DL-G M22-A M22-K10 M22-LED230-G
M22S-ST-X</t>
  </si>
  <si>
    <t>-19S4.1,-22S4.1</t>
  </si>
  <si>
    <t>TIPKA SVETLEČA BELA 1 xNC</t>
  </si>
  <si>
    <t>M22-DL-W M22-A M22-K01 M22-LED230-W
M22S-ST-X</t>
  </si>
  <si>
    <t>-19S4,-22S4</t>
  </si>
  <si>
    <t>SVETILKA M22-- ZE 24V DC</t>
  </si>
  <si>
    <t>M22-L-G M22-A M22-LED-G M22S-ST-X</t>
  </si>
  <si>
    <t>-12H3,-15H3</t>
  </si>
  <si>
    <t>SVETILKA BELA 24V DC</t>
  </si>
  <si>
    <t>M22-L-W M22-A M22-LED-W M22S-ST-X</t>
  </si>
  <si>
    <t>-12H2,-15H2</t>
  </si>
  <si>
    <t>SVETILKA RUMENA 24V DC</t>
  </si>
  <si>
    <t>M22-L-Y M22-A M22-LED230-W M22S-ST-X</t>
  </si>
  <si>
    <t>-12H4,-15H4</t>
  </si>
  <si>
    <t>SVETILKA RUMENA 230V</t>
  </si>
  <si>
    <t>-20H3,-23H3</t>
  </si>
  <si>
    <t>GLAVNO STIKALO</t>
  </si>
  <si>
    <t>N1-63 63A/3P</t>
  </si>
  <si>
    <t>-1Q1</t>
  </si>
  <si>
    <t>MOTORSKO ZAŠČITNO STIKALO</t>
  </si>
  <si>
    <t>PKE12/XTU-12 NHI21-PKZ0 AGM2-10-PKZ0  PKE-XH</t>
  </si>
  <si>
    <t>-10Q1,-13Q1,-18Q1,-21Q1</t>
  </si>
  <si>
    <t>ZAŠČITNO STIKALO TRANSFORMATOR</t>
  </si>
  <si>
    <t>PKZM0-1.6-T 1,25A</t>
  </si>
  <si>
    <t>-4Q1</t>
  </si>
  <si>
    <t>PKZM0-1 0,6-1A</t>
  </si>
  <si>
    <t>-2Q1</t>
  </si>
  <si>
    <t>PKZM0-2.5-T 2,1A</t>
  </si>
  <si>
    <t>-4Q4</t>
  </si>
  <si>
    <t>PRENAPETOSTNI ODVODNIK</t>
  </si>
  <si>
    <t>SPBT12-280/3 ASAUXSC-SPM 1xNO,1xNC</t>
  </si>
  <si>
    <t>-1F5</t>
  </si>
  <si>
    <t>LOČILNI TRANSFORMATOR</t>
  </si>
  <si>
    <t>STN0,5(400/230) 400V-230V-500VA</t>
  </si>
  <si>
    <t>-4T4</t>
  </si>
  <si>
    <t>STN0,5(400/24) 400V-24V-500VA</t>
  </si>
  <si>
    <t>-4T1</t>
  </si>
  <si>
    <t>V-METER PREKLOPKA</t>
  </si>
  <si>
    <t>T0-3-8007/E</t>
  </si>
  <si>
    <t>-2S3</t>
  </si>
  <si>
    <t>STIKALO</t>
  </si>
  <si>
    <t>T0-3-8212/E 1-0-2/3P</t>
  </si>
  <si>
    <t>-19S4.2,-22S4.2</t>
  </si>
  <si>
    <t>VTIČNICA ZA NA LETEV</t>
  </si>
  <si>
    <t>Z-SD230</t>
  </si>
  <si>
    <t>-1X7</t>
  </si>
  <si>
    <t>DILA-22 230V 50Hz</t>
  </si>
  <si>
    <t>Eaton Industries GmbH</t>
  </si>
  <si>
    <t>-16K7</t>
  </si>
  <si>
    <t>DILA-40 24V DC</t>
  </si>
  <si>
    <t>-16K4</t>
  </si>
  <si>
    <t>KONTAKTOR</t>
  </si>
  <si>
    <t>DILM12-10(230V50/60HZ) DILM32-XSPV240 DILA-XHI22</t>
  </si>
  <si>
    <t>-12K8,-15K8,-19K7,-22K7</t>
  </si>
  <si>
    <t>VTIČNICA 24V AC</t>
  </si>
  <si>
    <t>VTIČNICA 24V AC GW62538</t>
  </si>
  <si>
    <t>Gewiss</t>
  </si>
  <si>
    <t>-4X0</t>
  </si>
  <si>
    <t>VTIKAČ</t>
  </si>
  <si>
    <t>VTIKAČ 63A/5P GW61453</t>
  </si>
  <si>
    <t>-1V3</t>
  </si>
  <si>
    <t>AMPER METER</t>
  </si>
  <si>
    <t>A-meter BQ0407 4..20mA 0-10A r=1,5 ZA NA VRATA</t>
  </si>
  <si>
    <t>Iskra</t>
  </si>
  <si>
    <t>-10P3,-13P3,-18P3,-21P3</t>
  </si>
  <si>
    <t>VOLT METER</t>
  </si>
  <si>
    <t>V-meter FQ0207 0-500V</t>
  </si>
  <si>
    <t>-2P3</t>
  </si>
  <si>
    <t>USMERNIK</t>
  </si>
  <si>
    <t>230V/24V DC 5A SDR-120-24-5A</t>
  </si>
  <si>
    <t>MEAN WELL</t>
  </si>
  <si>
    <t>-3G5,-4G7</t>
  </si>
  <si>
    <t>KARTICA ANALOGNIH VHODOV</t>
  </si>
  <si>
    <t>CJ1W-AD081-V1</t>
  </si>
  <si>
    <t>Omron</t>
  </si>
  <si>
    <t>-35A0</t>
  </si>
  <si>
    <t>KARTICA DIGITALNIH VHODOV</t>
  </si>
  <si>
    <t>CJ1W-ID211</t>
  </si>
  <si>
    <t>-31A0,-31A5,-32A0</t>
  </si>
  <si>
    <t>KARTICA DIGITALNIH IZHODOV</t>
  </si>
  <si>
    <t>CJ1W-OC201</t>
  </si>
  <si>
    <t>-33A0,-33A5</t>
  </si>
  <si>
    <t>CJ1W-OC211</t>
  </si>
  <si>
    <t>-34A0</t>
  </si>
  <si>
    <t>NAPAJALNIK</t>
  </si>
  <si>
    <t>CJ1W-PA205R</t>
  </si>
  <si>
    <t>-30A0</t>
  </si>
  <si>
    <t>CPU</t>
  </si>
  <si>
    <t>CJ2M-CPU33</t>
  </si>
  <si>
    <t>-30A1</t>
  </si>
  <si>
    <t>PANEL</t>
  </si>
  <si>
    <t>PANEL NS5-SQ11-V2</t>
  </si>
  <si>
    <t>-30P7</t>
  </si>
  <si>
    <t>UPS</t>
  </si>
  <si>
    <t>Smart-UPS 1000VA LCD 230V\n+Dry Contact I/O SmartSlot Card</t>
  </si>
  <si>
    <t>-3U1</t>
  </si>
  <si>
    <t>ŠTEVEC DELOVNIH UR</t>
  </si>
  <si>
    <t>XBK H81000033E 24V DC</t>
  </si>
  <si>
    <t>Schneider Electric GmbH</t>
  </si>
  <si>
    <t>-10P7,-13P7,-18P7,-21P7</t>
  </si>
  <si>
    <t>RELE+PODNOŽJE</t>
  </si>
  <si>
    <t>XT484T30 YRT78626</t>
  </si>
  <si>
    <t>Schrack</t>
  </si>
  <si>
    <t>-19K8,-22K8,-24K2,-24K4,-24K6,-24K8</t>
  </si>
  <si>
    <t>6</t>
  </si>
  <si>
    <t>SPONKA</t>
  </si>
  <si>
    <t>WDU 16</t>
  </si>
  <si>
    <t>Weidmüller Interface GmbH &amp; Co. KG</t>
  </si>
  <si>
    <t>-XA,-XM</t>
  </si>
  <si>
    <t>WDU 16 BL</t>
  </si>
  <si>
    <t>WDU 4</t>
  </si>
  <si>
    <t>-X DC-,-X DC+,-X DI+,-Xč1,-Xč2,-XGSM,-Xups,-X1,-X2,-X3,-X4,-X5,-X6</t>
  </si>
  <si>
    <t>WDU 4 BL</t>
  </si>
  <si>
    <t>Weidmueller</t>
  </si>
  <si>
    <t>-Xups,-X2</t>
  </si>
  <si>
    <t>WPE 16</t>
  </si>
  <si>
    <t>WPE 4</t>
  </si>
  <si>
    <t>-Xups,-X1,-X2</t>
  </si>
  <si>
    <t>WSI 4 140-250V AC/DC</t>
  </si>
  <si>
    <t>-X DI+,-Xč1,-X5,-Xups</t>
  </si>
  <si>
    <t>SPONKA Z VAROVALKO</t>
  </si>
  <si>
    <t>WSI4 10-36V AC/DC 5x20mm</t>
  </si>
  <si>
    <t>-Xč2,-X3,-17X1</t>
  </si>
  <si>
    <t>8</t>
  </si>
  <si>
    <t>OZNAČITVE</t>
  </si>
  <si>
    <t>ŽICE V ELEKTRO OMARI MORAJO BITI OZNAČENE</t>
  </si>
  <si>
    <t>POSTAVITEV NA MESTO
LOKACIJA - PODOLNICA</t>
  </si>
  <si>
    <t>DROBNI POVEZOVALNI MATERIAL</t>
  </si>
  <si>
    <t>KANAL, VIJAKI, ŽICA, TULCI, ...</t>
  </si>
  <si>
    <t>I/2</t>
  </si>
  <si>
    <t>ELEKTRO OMARICA +ČRPALIŠČE / DOBAVA IN MONTAŽA ELEMENTOV, POSTAVITEV NA LOKACIJO/</t>
  </si>
  <si>
    <t>MONTAŽA ZUNAJ
AE 1013.600 (500x500x300)mm IP66
+ FT 2785.000 (vrata nadgradna)
+ 5 x UVODNICE</t>
  </si>
  <si>
    <t>RITTAL</t>
  </si>
  <si>
    <t>ČRPALIŠČE-11S2,+ČRPALIŠČE-14S2</t>
  </si>
  <si>
    <t>,+ČRPALIŠČE-11S1,+ČRPALIŠČE-14S1</t>
  </si>
  <si>
    <t>SVETILKA M22-- RUMENA 24V DC ZA NA VRATA</t>
  </si>
  <si>
    <t>M22-L-Y M22-A M22-LED-W M22S-ST-X</t>
  </si>
  <si>
    <t>+ČRPALIŠČE-11P8,+ČRPALIŠČE-14S8</t>
  </si>
  <si>
    <t xml:space="preserve"> +ČRPALIŠČE-11S3,+ČRPALIŠČE-14S3</t>
  </si>
  <si>
    <t xml:space="preserve"> +ČRPALIŠČE-Xč1,+ČRPALIŠČE-Xč2</t>
  </si>
  <si>
    <t>SPONKE</t>
  </si>
  <si>
    <t xml:space="preserve"> +ČRPALIŠČE-Xč1, +ČRPALIŠČE-X1</t>
  </si>
  <si>
    <t>5</t>
  </si>
  <si>
    <t>IZDELAVA OMARE</t>
  </si>
  <si>
    <t>MONTAŽA, PREIZKUS DELOVANJA, NASTAVITVE,  ZAGON REGULATORJA, PLOVNIH STIKAL</t>
  </si>
  <si>
    <t>POSTAVITEV NA LOKACIJO</t>
  </si>
  <si>
    <t>II/1</t>
  </si>
  <si>
    <t>KABLI  /DOBAVA, MONTAŽA, POLAGANJE/</t>
  </si>
  <si>
    <t>KOLIČINA
(DOLŽINA)</t>
  </si>
  <si>
    <t>CENA
NA m</t>
  </si>
  <si>
    <t>DOVOD</t>
  </si>
  <si>
    <t>NYY-J 5x10mm2</t>
  </si>
  <si>
    <t>KABELTECH</t>
  </si>
  <si>
    <t>-1W0</t>
  </si>
  <si>
    <t>YSLY-JZ 3x2,5mm2</t>
  </si>
  <si>
    <t>-4W1</t>
  </si>
  <si>
    <t>REZERVA</t>
  </si>
  <si>
    <t>NYM-J 3x2.5mm2</t>
  </si>
  <si>
    <t>-5W2</t>
  </si>
  <si>
    <t xml:space="preserve"> -</t>
  </si>
  <si>
    <t>VTIČNICA SERVISNA
2 KOS 1 x ELEKTRO PROSTOR
1 x PROSTOR PUHAL</t>
  </si>
  <si>
    <t>-5W4</t>
  </si>
  <si>
    <t>RAZSVETLJAVA ZUNAJ SENZORSKA</t>
  </si>
  <si>
    <t>NYM-J 3x1.5mm2</t>
  </si>
  <si>
    <t>-5W5</t>
  </si>
  <si>
    <t>DOVOD ZA VENTILACIJO</t>
  </si>
  <si>
    <t>-6W1</t>
  </si>
  <si>
    <t>TERMOSTAT PREZRAČEVANJA</t>
  </si>
  <si>
    <t>-6W1.1</t>
  </si>
  <si>
    <t>VENTILATOR PREZRAČEVANJA</t>
  </si>
  <si>
    <t>-6W2</t>
  </si>
  <si>
    <t>-6W3</t>
  </si>
  <si>
    <t>-6W4</t>
  </si>
  <si>
    <t>-6W5</t>
  </si>
  <si>
    <t>-6W6</t>
  </si>
  <si>
    <t>DOVOD ZA RAZSVETLJAVO</t>
  </si>
  <si>
    <t>-7W1</t>
  </si>
  <si>
    <t>STIKALO NO NAVADNO</t>
  </si>
  <si>
    <t>-7W1.1</t>
  </si>
  <si>
    <t>RAZSVETLJAVA ELEKTRO PROSTORA</t>
  </si>
  <si>
    <t>-7W2</t>
  </si>
  <si>
    <t>-7W3</t>
  </si>
  <si>
    <t>RAZSVETLJAVA PROSTORA PIHAL</t>
  </si>
  <si>
    <t>-7W4</t>
  </si>
  <si>
    <t>ČRPALKA 1 DOVOD</t>
  </si>
  <si>
    <t>YSLY-JZ 4x2,5mm2</t>
  </si>
  <si>
    <t>-10W1</t>
  </si>
  <si>
    <t>ČRPALKA 1 SIGNAL</t>
  </si>
  <si>
    <t>LIYCY 4x0,75mm2</t>
  </si>
  <si>
    <t>-10W3</t>
  </si>
  <si>
    <t>ČRPALKA 1 STIKALO VKLOPA</t>
  </si>
  <si>
    <t>YSLY-JZ 7x1.5mm2</t>
  </si>
  <si>
    <t>-11W1</t>
  </si>
  <si>
    <t>ČRPALKA 1 SIGNALIZACIJA</t>
  </si>
  <si>
    <t>YSLY-JZ 10x1.5mm2</t>
  </si>
  <si>
    <t>-11W6</t>
  </si>
  <si>
    <t>ČRPALKA 2 DOVOD</t>
  </si>
  <si>
    <t>-13W1</t>
  </si>
  <si>
    <t>ČRPALKA 2 SIGNAL</t>
  </si>
  <si>
    <t>-13W3</t>
  </si>
  <si>
    <t>ČRPALKA 2 STIKALO VKLOPA</t>
  </si>
  <si>
    <t>-14W1</t>
  </si>
  <si>
    <t>ČRPALKA 2 SIGNALIZACIJA</t>
  </si>
  <si>
    <t>-14W6</t>
  </si>
  <si>
    <t>PLOVNO STIKALO MAKSIMALNI NIVO</t>
  </si>
  <si>
    <t>YSLY-JZ 3x1,5mm2</t>
  </si>
  <si>
    <t>-16W1</t>
  </si>
  <si>
    <t>PLOVNO STIKALO MINIMALNI NIVO</t>
  </si>
  <si>
    <t>-16W3</t>
  </si>
  <si>
    <t>NIVO V ČRPALIŠČU</t>
  </si>
  <si>
    <t>LIYCY 3x0,75mm2</t>
  </si>
  <si>
    <t>-17W1</t>
  </si>
  <si>
    <t>PUHALO 1</t>
  </si>
  <si>
    <t>FLEX-JZ 4x1.5mm2</t>
  </si>
  <si>
    <t>-18W1</t>
  </si>
  <si>
    <t>PUHALO 2</t>
  </si>
  <si>
    <t>-21W1</t>
  </si>
  <si>
    <t>ČISTILNA NAPRAVA FORWARD FEED</t>
  </si>
  <si>
    <t>YSLY-JZ 3x0,75mm2</t>
  </si>
  <si>
    <t>-24W1</t>
  </si>
  <si>
    <t>ČISTILNA NAPRAVA POVRATEK BLATA 1</t>
  </si>
  <si>
    <t>-24W3</t>
  </si>
  <si>
    <t>ČISTILNA NAPRAVA SKIMER (POSNEMOVALEC)</t>
  </si>
  <si>
    <t>-24W5</t>
  </si>
  <si>
    <t>-24W7</t>
  </si>
  <si>
    <t>TLAČNO STIKALO PUHALA DELUJEJO</t>
  </si>
  <si>
    <t>-25W1</t>
  </si>
  <si>
    <t>KONČNO STIKALO VSTOP V ELEKTRO PROSTOR</t>
  </si>
  <si>
    <t>-25W3</t>
  </si>
  <si>
    <t>KONČNO STIKALO VSTOP V PROSTOR PUHAL</t>
  </si>
  <si>
    <t>-25W5</t>
  </si>
  <si>
    <t>DROBNI MONTAŽNI MATERIAL</t>
  </si>
  <si>
    <t>II/2</t>
  </si>
  <si>
    <t>PRIKLOPI  /OBOJESTRANSKI, OZNAČITEV KABLOV/</t>
  </si>
  <si>
    <t>II/3</t>
  </si>
  <si>
    <t>INSTALACIJSKI MATERIAL  /DOBAVA, MONTAŽA, POLAGANJE, PRIKLOPI/</t>
  </si>
  <si>
    <t>LOVILNI SISTEM STRELOVODNE INSTALACIJE</t>
  </si>
  <si>
    <t>Dobava in montaža sponke SPN02 + ploščica ZON03 DIREKT za protrditev okroglega vodnika RH3*H2 fi8mm na panelno ograjo.</t>
  </si>
  <si>
    <t>SPN02+ …</t>
  </si>
  <si>
    <t>Dobava in montaža lovilne palice LOP1,5 višine h=1,5m  ustreznim pritrdilnim elementom za pritrditev lovilne palice na steber panelne ograje.</t>
  </si>
  <si>
    <t>LOP1,5</t>
  </si>
  <si>
    <t>ODVODNI SISTEM STRELOVODNE INSTALACIJE</t>
  </si>
  <si>
    <t>Dobava in montaža zidnega nosilnega elementa SON16 iz nerjavečega jekla za pritrjevanje strelovodnega vodnika AH1 Al fi 8mm na na fasadno pločevino.</t>
  </si>
  <si>
    <t>SON16</t>
  </si>
  <si>
    <t>Dobava in montaža cevnih objemk KON 10 A,  za pritrjevanje ploščatega strelovodnega vodnika RH1 Rf 30 x 3,5 mm na odtočne cevi</t>
  </si>
  <si>
    <t>KON10A</t>
  </si>
  <si>
    <t>KONTAKTNI MATERIAL IN STRELOVODNI VODNIKI</t>
  </si>
  <si>
    <t xml:space="preserve">Dobava in montaža merilne sponke KON02  za izdelavo merilnega spoja med strelovodnim vodnikom AH1 in ozemljilnim trakom. </t>
  </si>
  <si>
    <t>KON02</t>
  </si>
  <si>
    <t>Dobava in montaža sponke KON04 A iz nerjavečega jekla za medsebojno spajanje okroglih strelovodnih vodnikov.</t>
  </si>
  <si>
    <t>KON04 A</t>
  </si>
  <si>
    <t>Dobava in montaža kontaktne sponke KON05 iz nerjavečega jekla za izvedbo kontaktnih spojev med strelovodnim vodnikom AH1 Al fi 8mm in pločevinastimi deli.</t>
  </si>
  <si>
    <t>KON05</t>
  </si>
  <si>
    <t>Dobava in montaža sponke KON07 iz nerjavečega jekla za povezovanje okroglega strelovodnega vodnika na lovilne palice.</t>
  </si>
  <si>
    <t>KON07</t>
  </si>
  <si>
    <t>Dobava in montaža oznak merilnih mest MŠ.</t>
  </si>
  <si>
    <t>MŠ</t>
  </si>
  <si>
    <t>Dobava in montaža strelovodnega vodnika RH3*H2 Rf fi 8mm na tipske strelovodne nosilne elemente.</t>
  </si>
  <si>
    <t>OZEMLJITVENI SISTEM STRELOVODNE INSTALACIJE IN IZENAČITVE POTENCIALOV</t>
  </si>
  <si>
    <t>Dobava in montaža ploščatega vodnika RH1 30x3,5 mm iz nerjavečega jekla 30x3,5 mm za izvedbo ozemljitvene instalacije</t>
  </si>
  <si>
    <t>RH1 30x3,5mm</t>
  </si>
  <si>
    <t>Dobava in montaža sponke KON01 iz nerjavečega jekla za izvedbo spojev med ploščatim strelovodnim vodniki</t>
  </si>
  <si>
    <t>KON01</t>
  </si>
  <si>
    <t>Dobava in montaža sponke KON01 iz nerjavečega jekla za izvedbo vijačnih merilnih  spojev med ploščatimi strelovodnimi vodniki ter kovinskimi konstrukcijami</t>
  </si>
  <si>
    <t>OSTALI INSTALACIJSKI MATERIAL</t>
  </si>
  <si>
    <t>OPOZORILNI TRAK</t>
  </si>
  <si>
    <t>ŽICA RUMENO ZELENA</t>
  </si>
  <si>
    <t>H07V-K 6mm2</t>
  </si>
  <si>
    <t>H07V-K 16mm2</t>
  </si>
  <si>
    <t>ZAŠČITNE CEVI ZA KABLE</t>
  </si>
  <si>
    <t>RAZNIH DIMENZIJ</t>
  </si>
  <si>
    <t>CEV ZA V ZEMLJO
2 x DOLŽINA ZA REZERVO!</t>
  </si>
  <si>
    <t>DWP 110mm</t>
  </si>
  <si>
    <t>PLOVNO STIKALO</t>
  </si>
  <si>
    <t>MAC 5</t>
  </si>
  <si>
    <t>-16B1, 16B3</t>
  </si>
  <si>
    <t>REGULATOR</t>
  </si>
  <si>
    <t>RIA 452 – A112A11A</t>
  </si>
  <si>
    <t>ENDRESS</t>
  </si>
  <si>
    <t>-17P1</t>
  </si>
  <si>
    <t>SONDA HIDROSTATIČNA</t>
  </si>
  <si>
    <t>FMX 21</t>
  </si>
  <si>
    <t xml:space="preserve"> -178B1</t>
  </si>
  <si>
    <t>NASTAVITVE MERILNIKOV, PLOVNIH STIKAL S STRANI POOBLAŠČENE OSEBE. O NASTAVITVAH PRIPRAVITI IN ODDATI ZAPISNIK PRI PREGLEDU IN PREDAJI OBJEKTA.</t>
  </si>
  <si>
    <t>NO KANALI NIK</t>
  </si>
  <si>
    <t>STIKALO NO</t>
  </si>
  <si>
    <t>NAVADNO</t>
  </si>
  <si>
    <t>VTIČNICE</t>
  </si>
  <si>
    <t>ŠUKO/230V AC/16A</t>
  </si>
  <si>
    <t>VENTILATORJI</t>
  </si>
  <si>
    <t>CEVNI / NADOMETNI</t>
  </si>
  <si>
    <t>TERMOSTATI</t>
  </si>
  <si>
    <t>HLAJENJE / OGREVANJE</t>
  </si>
  <si>
    <t>SVETILKA NOTRANJA</t>
  </si>
  <si>
    <t>NO - STROPNA</t>
  </si>
  <si>
    <t>SVETILKA S SENZORJEM ZUNAJ</t>
  </si>
  <si>
    <t>IP54 S SENZORJEM
REFLEKTOR</t>
  </si>
  <si>
    <t>DROBNI MONTAŽNI MATERIAL ..</t>
  </si>
  <si>
    <t>IO LISTA</t>
  </si>
  <si>
    <t>DIGITALNI VHOD</t>
  </si>
  <si>
    <t>ADRESSA</t>
  </si>
  <si>
    <t>OPIS IO TOČKE</t>
  </si>
  <si>
    <t>KARTICA</t>
  </si>
  <si>
    <t>I0.0</t>
  </si>
  <si>
    <t>PRENAPETOSTNA ZAŠČITA</t>
  </si>
  <si>
    <t>1F5</t>
  </si>
  <si>
    <t>-31A0</t>
  </si>
  <si>
    <t>I0.1</t>
  </si>
  <si>
    <t>2P1</t>
  </si>
  <si>
    <t>I0.2</t>
  </si>
  <si>
    <t>KRMILNA NAPETOST 230V AC</t>
  </si>
  <si>
    <t>4T4</t>
  </si>
  <si>
    <t>I0.3</t>
  </si>
  <si>
    <t>KRMILNA NAPETOST 24V DC</t>
  </si>
  <si>
    <t>3G5 / 4G7</t>
  </si>
  <si>
    <t>I0.4</t>
  </si>
  <si>
    <t>SONDA NAPAKA</t>
  </si>
  <si>
    <t>17P0</t>
  </si>
  <si>
    <t>I0.5</t>
  </si>
  <si>
    <t>I0.6</t>
  </si>
  <si>
    <t>I0.7</t>
  </si>
  <si>
    <t>I0.8</t>
  </si>
  <si>
    <t>VSTOP V OBJEKT</t>
  </si>
  <si>
    <t>25B3 / 25B5</t>
  </si>
  <si>
    <t>I0.9</t>
  </si>
  <si>
    <t>UPS NAPAKA</t>
  </si>
  <si>
    <t>I0.10</t>
  </si>
  <si>
    <t>RELE MAX. HRUŠKE AKTIVEN</t>
  </si>
  <si>
    <t>16K5</t>
  </si>
  <si>
    <t>I0.11</t>
  </si>
  <si>
    <t>I0.12</t>
  </si>
  <si>
    <t>PL.STIKALO MIN</t>
  </si>
  <si>
    <t>16K4</t>
  </si>
  <si>
    <t>I0.13</t>
  </si>
  <si>
    <t>PL.STIKALO MAX</t>
  </si>
  <si>
    <t>16K2</t>
  </si>
  <si>
    <t>I0.14</t>
  </si>
  <si>
    <t>SONDA MIN</t>
  </si>
  <si>
    <t>I0.15</t>
  </si>
  <si>
    <t>SONDA MAX</t>
  </si>
  <si>
    <t>I1.0</t>
  </si>
  <si>
    <t>ČRPALKA 1 NAPAKA</t>
  </si>
  <si>
    <t>10K2</t>
  </si>
  <si>
    <t>-31A5</t>
  </si>
  <si>
    <t>I1.1</t>
  </si>
  <si>
    <t>ČRPALKA 1 VDOR VODE</t>
  </si>
  <si>
    <t>10K3</t>
  </si>
  <si>
    <t>I1.2</t>
  </si>
  <si>
    <t>ČRPALKA 1 STIKALO ROČNO</t>
  </si>
  <si>
    <t>11S3</t>
  </si>
  <si>
    <t>I1.3</t>
  </si>
  <si>
    <t>ČRPALKA 1 STIKALO AVT</t>
  </si>
  <si>
    <t>I1.4</t>
  </si>
  <si>
    <t>ČRPALKA 1 MZS VKLOP</t>
  </si>
  <si>
    <t>10Q1</t>
  </si>
  <si>
    <t>I1.5</t>
  </si>
  <si>
    <t>ČRPALKA 1 MZS IZPAD</t>
  </si>
  <si>
    <t>I1.6</t>
  </si>
  <si>
    <t>I1.7</t>
  </si>
  <si>
    <t>ČRPALKA 1 DELOVANJE</t>
  </si>
  <si>
    <t>12K8</t>
  </si>
  <si>
    <t>I1.8</t>
  </si>
  <si>
    <t>ČRPALKA 2 NAPAKA</t>
  </si>
  <si>
    <t>13K2</t>
  </si>
  <si>
    <t>I1.9</t>
  </si>
  <si>
    <t>ČRPALKA 2 VDOR VODE</t>
  </si>
  <si>
    <t>13K3</t>
  </si>
  <si>
    <t>I1.10</t>
  </si>
  <si>
    <t>ČRPALKA 2 STIKALO ROČNO</t>
  </si>
  <si>
    <t>14S3</t>
  </si>
  <si>
    <t>I1.11</t>
  </si>
  <si>
    <t>ČRPALKA 2 STIKALO AVT</t>
  </si>
  <si>
    <t>I1.12</t>
  </si>
  <si>
    <t>ČRPALKA 2 MZS VKLOP</t>
  </si>
  <si>
    <t>13Q1</t>
  </si>
  <si>
    <t>I1.13</t>
  </si>
  <si>
    <t>ČRPALKA 2 MZS IZPAD</t>
  </si>
  <si>
    <t>I1.14</t>
  </si>
  <si>
    <t>I1.15</t>
  </si>
  <si>
    <t>ČRPALKA 2 DELOVANJE</t>
  </si>
  <si>
    <t>15K8</t>
  </si>
  <si>
    <t>I2.0</t>
  </si>
  <si>
    <t>PUHALO 1 STIKALO ROČ</t>
  </si>
  <si>
    <t>19S4.2</t>
  </si>
  <si>
    <t>-32A0</t>
  </si>
  <si>
    <t>I2.1</t>
  </si>
  <si>
    <t>PUHALO 1 STIKALO AVT</t>
  </si>
  <si>
    <t>I2.2</t>
  </si>
  <si>
    <t>PUHALO 1 MZS VKLOP</t>
  </si>
  <si>
    <t>18Q1</t>
  </si>
  <si>
    <t>I2.3</t>
  </si>
  <si>
    <t>PUHALO 1 MZS IZPAD</t>
  </si>
  <si>
    <t>I2.4</t>
  </si>
  <si>
    <t>PUHALO 1 DELOVANJE</t>
  </si>
  <si>
    <t>19K7</t>
  </si>
  <si>
    <t>I2.5</t>
  </si>
  <si>
    <t>PUHALO 2 STIKALO ROČ</t>
  </si>
  <si>
    <t>22S4.2</t>
  </si>
  <si>
    <t>I2.6</t>
  </si>
  <si>
    <t>PUHALO 2 STIKALO AVT</t>
  </si>
  <si>
    <t>I2.7</t>
  </si>
  <si>
    <t>PUHALO 2 MZS VKLOP</t>
  </si>
  <si>
    <t>21Q1</t>
  </si>
  <si>
    <t>I2.8</t>
  </si>
  <si>
    <t>PUHALO 2 MZS IZPAD</t>
  </si>
  <si>
    <t>I2.9</t>
  </si>
  <si>
    <t>PUHALO 2 DELOVANJE</t>
  </si>
  <si>
    <t>22K7</t>
  </si>
  <si>
    <t>I2.10</t>
  </si>
  <si>
    <t>TLAČNO STIKALO ZRAKA</t>
  </si>
  <si>
    <t>I2.11</t>
  </si>
  <si>
    <t>I2.12</t>
  </si>
  <si>
    <t>I2.13</t>
  </si>
  <si>
    <t>I2.14</t>
  </si>
  <si>
    <t>I2.15</t>
  </si>
  <si>
    <t>DIGITALNI IZHOD</t>
  </si>
  <si>
    <t>O3.0</t>
  </si>
  <si>
    <t>ČRPALKA 1 VKLOP</t>
  </si>
  <si>
    <t>-33A0</t>
  </si>
  <si>
    <t>O3.1</t>
  </si>
  <si>
    <t>12H3</t>
  </si>
  <si>
    <t>O3.2</t>
  </si>
  <si>
    <t>ČRPALKA 1 MIROVANJE</t>
  </si>
  <si>
    <t>12H2</t>
  </si>
  <si>
    <t>O3.3</t>
  </si>
  <si>
    <t>12H4</t>
  </si>
  <si>
    <t>O3.4</t>
  </si>
  <si>
    <t>ČRPALKA 2 VKLOP</t>
  </si>
  <si>
    <t>14K7</t>
  </si>
  <si>
    <t>O3.5</t>
  </si>
  <si>
    <t>15H3</t>
  </si>
  <si>
    <t>O3.6</t>
  </si>
  <si>
    <t>ČRPALKA 2 MIROVANJE</t>
  </si>
  <si>
    <t>15H2</t>
  </si>
  <si>
    <t>O3.7</t>
  </si>
  <si>
    <t>15H4</t>
  </si>
  <si>
    <t>O4.0</t>
  </si>
  <si>
    <t>-33A5</t>
  </si>
  <si>
    <t>O4.1</t>
  </si>
  <si>
    <t>O4.2</t>
  </si>
  <si>
    <t>O4.3</t>
  </si>
  <si>
    <t>PREMOSTITEV MIN HRUŠKE</t>
  </si>
  <si>
    <t>16K7</t>
  </si>
  <si>
    <t>O4.4</t>
  </si>
  <si>
    <t>O4.5</t>
  </si>
  <si>
    <t>O4.6</t>
  </si>
  <si>
    <t>O4.7</t>
  </si>
  <si>
    <t>O5.0</t>
  </si>
  <si>
    <t>PUHALO 1 VKLOP</t>
  </si>
  <si>
    <t>19K8</t>
  </si>
  <si>
    <t>O5.1</t>
  </si>
  <si>
    <t>PUHALO 1 SVETILKA MIROVANJE</t>
  </si>
  <si>
    <t>19S4</t>
  </si>
  <si>
    <t>O5.2</t>
  </si>
  <si>
    <t>PUHALO 1 SVETILKA DELOVANJE</t>
  </si>
  <si>
    <t>19S4.1</t>
  </si>
  <si>
    <t>O5.3</t>
  </si>
  <si>
    <t>PUHALO 1 SVETILKA NAPAKA</t>
  </si>
  <si>
    <t>20H3</t>
  </si>
  <si>
    <t>O5.4</t>
  </si>
  <si>
    <t>PUHALO 2 VKLOP</t>
  </si>
  <si>
    <t>22K8</t>
  </si>
  <si>
    <t>O5.5</t>
  </si>
  <si>
    <t>PUHALO 2 SVETILKA MIROVANJE</t>
  </si>
  <si>
    <t>22S4</t>
  </si>
  <si>
    <t>O5.6</t>
  </si>
  <si>
    <t>PUHALO 2 SVETILKA DELOVANJE</t>
  </si>
  <si>
    <t>22S4.1</t>
  </si>
  <si>
    <t>O5.7</t>
  </si>
  <si>
    <t>PUHALO 2 SVETILKA NAPAKA</t>
  </si>
  <si>
    <t>22H3</t>
  </si>
  <si>
    <t>O5.8</t>
  </si>
  <si>
    <t>AERACIJA VENTIL 1</t>
  </si>
  <si>
    <t>24K2</t>
  </si>
  <si>
    <t>O5.9</t>
  </si>
  <si>
    <t>AERACIJA VENTIL 2</t>
  </si>
  <si>
    <t>24K4</t>
  </si>
  <si>
    <t>O5.10</t>
  </si>
  <si>
    <t>AERACIJA VENTIL 3</t>
  </si>
  <si>
    <t>24K6</t>
  </si>
  <si>
    <t>O5.11</t>
  </si>
  <si>
    <t>AERACIJA VENTIL 4</t>
  </si>
  <si>
    <t>24K8</t>
  </si>
  <si>
    <t>O5.12</t>
  </si>
  <si>
    <t>O5.13</t>
  </si>
  <si>
    <t>O5.14</t>
  </si>
  <si>
    <t>O5.15</t>
  </si>
  <si>
    <t>ANALOGNI VHOD</t>
  </si>
  <si>
    <t>CJ1W-AD081</t>
  </si>
  <si>
    <t>AI1:2001</t>
  </si>
  <si>
    <t>ČRPALKA 1 TOK</t>
  </si>
  <si>
    <t>10P3</t>
  </si>
  <si>
    <t>AI1:2002</t>
  </si>
  <si>
    <t>ČRPALKA 2 TOK</t>
  </si>
  <si>
    <t>13P3</t>
  </si>
  <si>
    <t>AI1:2003</t>
  </si>
  <si>
    <t>ČRPALIŠČE NIVO</t>
  </si>
  <si>
    <t>17B1</t>
  </si>
  <si>
    <t>AI1:2004</t>
  </si>
  <si>
    <t>PUHALO 1 TOK</t>
  </si>
  <si>
    <t>18P3</t>
  </si>
  <si>
    <t>AI1:2005</t>
  </si>
  <si>
    <t>PUHALO 2 TOK</t>
  </si>
  <si>
    <t>21P3</t>
  </si>
  <si>
    <t>AI1:2006</t>
  </si>
  <si>
    <t>AI1:2007</t>
  </si>
  <si>
    <t>AI1:2008</t>
  </si>
  <si>
    <t>3.</t>
  </si>
  <si>
    <t xml:space="preserve">      TEHNOLOŠKO STROJNA OPREMA IN INSTALACIJE </t>
  </si>
  <si>
    <t>poz.</t>
  </si>
  <si>
    <t>opis</t>
  </si>
  <si>
    <t>količina</t>
  </si>
  <si>
    <t>cena na enoto</t>
  </si>
  <si>
    <t>cena</t>
  </si>
  <si>
    <t>Projektantski nadzor nad gradnjo.</t>
  </si>
  <si>
    <t>Obračun po dejanskih stroških.</t>
  </si>
  <si>
    <t>kpl</t>
  </si>
  <si>
    <t>Tipska plastična posoda črpališča, premera 1400 mm, višine 415 cm, z lahkim tipskim plastičnim pokrovom. Črpališče mora biti prilagojeno tipu vgrajenih črpalk.</t>
  </si>
  <si>
    <t>Flygt, TOP 100S (DN1400) ali ekvivalent</t>
  </si>
  <si>
    <t>Potopna centrifugalna črpalka (P1, P2), DN 80, z visoko zmogljivim elektromotorjem, s funkcijo zaznavanja mešanja in samočiščenja ter s prilagodljivim in pomičnim tekalnim kolesom na gredi, kompletirana z vsemi potrebnimi elementi za mokro vgradnjo (fazonska peta, zaklop, vodilo l = 3,5 m, nosilec vodila, veriga ...) in možnostjo revizijskega dviganja ter z vsem potrebnim spojnotesnilnim, vijačnim in podpornim materialom ter 10 m priključnega kabla.</t>
  </si>
  <si>
    <t>Flygt, xylem, tip Concertor N80-600,                   Qmax = 10 m3/h, H = 5 mv.s., U = 400 V,                       P = 2,2 kW, I = 4,8 A ali ekvivalent.</t>
  </si>
  <si>
    <t>Cevovod za odpadno vodo iz nerjaveče cevi                 AISI 316 DN80 (84x2) l = 13 m, vključno s potrebnimi fazonskimi kosi, potrebnim spojno tesnilnim, vijačnim in podpornim materialom.</t>
  </si>
  <si>
    <t>Posoda usedalnika - umirjevalnega jaška iz armiranega poliestra, premera 1400 mm, višine 320 cm s plastičnim pokrovom, vključno PVC DN250 cev dolžine 1 m, PVC DN125 cev dolžine 1 m in groba rešetka pred iztokom iz nerjavečega materiala AISI 316, izdelana po risbi, oboje pritrjeno na steno posode.</t>
  </si>
  <si>
    <t>Tipski primarni usedalnik iz armiranega poliestra HiPAF volumna 33 m3, površine 16,5 m2, vključno z vso potrebno opremo ter zračno črpalko z ročnim in elektromagnetnim ventilom 230 V in potrebnimi cevnimi povezavami ali ekvivalent. Ekvivalent mora ustrezati razpoložljivemu prostoru.</t>
  </si>
  <si>
    <t>Tipski biološki reaktor z integriranim naknadnim usedalnikom iz armiranega poliestra HiPAF, z deklarirano kapaciteto 312 PE, vključno z vso potrebno opremo ter sistemom za aeracijo s potrebnimi ročnimi ventili, nosilnimi elementi za biomaso, tremi zračnimi črpalkami z ročnim in elektromagnetnim ventilom 230 V in potrebnimi cevnimi povezavami ali ekvivalent. Ekvivalent mora ustrezati razpoložljivemu prostoru.</t>
  </si>
  <si>
    <t>Rotacijsko puhalo (B1, B2) za pripravo komprimiranega zraka v blok izvedbi – Roothovo puhalo - volumetrično,  opremljeno z manometrom,  varnostnim ventilom, protipovratnim ventilom, kompenzatorjem in protihrupno kabino, z vsem potrebnim spojnotesnilnim, vijačnim in podpornim materialom.</t>
  </si>
  <si>
    <t>Kubiček, 3D19B-50K, Q = 88 Nm3/h,              Δp = 350 mbar, P = 2,2 kW, U = 400 V,          I = 4,8 A ali ekvivalent</t>
  </si>
  <si>
    <t>Cevovod za komprimiran zrak iz nerjaveče cevi DN50 (50x1,5) l = 17 m, DN 32 (32x1,5) l = 1,5 m, DN 15 (15x1,5) l = 1,5 m, z vsemi pripadajočimi fazonskimi kosi, potrebnim spojno tesnilnim, vijačnim in podpornim materialom, dvema krogličnima ventiloma DN50, vključno spoj s PVC cevjo.</t>
  </si>
  <si>
    <t>Komplet HIPAF od  poz. 6 do poz. 9</t>
  </si>
  <si>
    <t>Ventilator v steni obstoječega kontejnerja          Q = 50 m3/h, vezanim na termostat v obstoječem kontejnerju, za ogrevanje obstoječega kontejnerja v zimskem času s toplim zrakom kontejnerja s puhali.</t>
  </si>
  <si>
    <t>Postavitev obstoječega kontejnerja na pripravljeno temeljno ploščo in vgradnja umivalnika z odtokom in razvod vode od števca vode, ki je pod umivalnikom, do dveh pip ali ventilov nad umivalnikom ter vgradnja ventilatorja poz. 10, Q = 50 m3/h, vezanega na termostat, za sesanje zraka iz kontejnerja puhal.</t>
  </si>
  <si>
    <r>
      <t>Postavitev montažnega kontejnerja brez dna poleg obstoječega kontejnerja na pripravljeno temeljno ploščo. Tlorisna dimenzija 2400 x 1740 x 2400 mm z vrati 90 x 200 cm z rešetko v steni za vstop zraka 1200 x 150 mm s protihrupno komoro 1300 x 550 mm (po risbi) na zunanji strani rešetke in ventilatorjem Q = 100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/h vezanim na termostat ter razsvetljava in vtičnica. Preko obeh kontejnerjev je potrebno narediti streho dvokapnico iz valovitih pločevinastih elementov in žlebovi za odtok deževne vode.</t>
    </r>
  </si>
  <si>
    <t>Montaža specificirane tehnološko strojne opreme in tehnološko strojnih instalacij od pozicije 1 do pozicije 9, vključno z drobnim montažnim materialom, pripravljalna dela, zarisovanje, tlačni preizkus in spuščanje v pogon, zaključna dela in ostali nepredvideni stroški.</t>
  </si>
  <si>
    <t xml:space="preserve">SKUPAJ TEHNOLOŠKO STROJNA OPREMA IN INSTALACIJE </t>
  </si>
  <si>
    <t>22% DDV</t>
  </si>
  <si>
    <t>SKUPNA REKAPITULACIJA OBNOVE ČN PODOLNICA PO PZI št. 1825/20</t>
  </si>
  <si>
    <t>1. SKUPAJ GRADBENA DELA</t>
  </si>
  <si>
    <t xml:space="preserve">3. TEHNOLOŠKO STROJNA OPREMA IN INSTALACIJE </t>
  </si>
  <si>
    <t>1.+2.+3. OBNOVA ČN PODOLNICA (brez DDV):</t>
  </si>
  <si>
    <t>1.+2.+3. OBNOVA ČN PODOLNICA (z DDV):</t>
  </si>
  <si>
    <r>
      <t>ELEKTRO OMARA</t>
    </r>
    <r>
      <rPr>
        <b/>
        <sz val="10"/>
        <color theme="1"/>
        <rFont val="Arial"/>
        <family val="2"/>
        <charset val="238"/>
      </rPr>
      <t xml:space="preserve"> /DOBAVA IN MONTAŽA ELEMENTOV, PREVEZAVE, POVEZAVE/</t>
    </r>
  </si>
  <si>
    <r>
      <t xml:space="preserve">OMARICA
PRI ČRPALIŠČU
</t>
    </r>
    <r>
      <rPr>
        <b/>
        <sz val="10"/>
        <color theme="1"/>
        <rFont val="Arial"/>
        <family val="2"/>
        <charset val="238"/>
      </rPr>
      <t xml:space="preserve">+ VOTEL PODSTAVEK </t>
    </r>
  </si>
  <si>
    <t>OPOZORILO:</t>
  </si>
  <si>
    <t xml:space="preserve">Navedba PROIZVAJALCA in REFERENCE sta obvezna. Trenutno navedbo proizvajalca in reference naj ponudniki razumejo kot primer. V kolikor ponudnik nudi drugi material od primera, mora to ZAPISATI pri dotični poziciji/elementu.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</si>
</sst>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#,##0\ _€"/>
    <numFmt numFmtId="167" formatCode="#,##0.00\ _S_I_T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</font>
    <font>
      <sz val="11"/>
      <name val="Arial"/>
      <family val="2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5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 ce"/>
      <charset val="238"/>
    </font>
    <font>
      <b/>
      <sz val="14"/>
      <color theme="1"/>
      <name val="Arial ce"/>
      <charset val="238"/>
    </font>
    <font>
      <i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6" fillId="0" borderId="0"/>
    <xf numFmtId="0" fontId="1" fillId="0" borderId="0"/>
  </cellStyleXfs>
  <cellXfs count="301">
    <xf numFmtId="0" fontId="0" fillId="0" borderId="0" xfId="0"/>
    <xf numFmtId="44" fontId="19" fillId="0" borderId="0" xfId="1" applyNumberFormat="1" applyFont="1"/>
    <xf numFmtId="0" fontId="19" fillId="0" borderId="0" xfId="1" applyFont="1"/>
    <xf numFmtId="0" fontId="20" fillId="2" borderId="1" xfId="1" applyFont="1" applyFill="1" applyBorder="1"/>
    <xf numFmtId="0" fontId="21" fillId="2" borderId="1" xfId="1" applyFont="1" applyFill="1" applyBorder="1" applyAlignment="1">
      <alignment wrapText="1"/>
    </xf>
    <xf numFmtId="44" fontId="21" fillId="2" borderId="1" xfId="1" applyNumberFormat="1" applyFont="1" applyFill="1" applyBorder="1" applyAlignment="1">
      <alignment horizontal="center"/>
    </xf>
    <xf numFmtId="44" fontId="19" fillId="0" borderId="1" xfId="1" applyNumberFormat="1" applyFont="1" applyBorder="1" applyAlignment="1">
      <alignment horizontal="right"/>
    </xf>
    <xf numFmtId="1" fontId="19" fillId="0" borderId="1" xfId="1" applyNumberFormat="1" applyFont="1" applyBorder="1"/>
    <xf numFmtId="1" fontId="19" fillId="0" borderId="1" xfId="1" applyNumberFormat="1" applyFont="1" applyBorder="1" applyAlignment="1">
      <alignment wrapText="1"/>
    </xf>
    <xf numFmtId="0" fontId="8" fillId="0" borderId="1" xfId="1" applyFont="1" applyBorder="1" applyAlignment="1">
      <alignment wrapText="1"/>
    </xf>
    <xf numFmtId="44" fontId="20" fillId="0" borderId="0" xfId="1" applyNumberFormat="1" applyFont="1"/>
    <xf numFmtId="6" fontId="19" fillId="0" borderId="0" xfId="1" applyNumberFormat="1" applyFont="1"/>
    <xf numFmtId="44" fontId="21" fillId="0" borderId="0" xfId="1" applyNumberFormat="1" applyFont="1"/>
    <xf numFmtId="0" fontId="22" fillId="2" borderId="0" xfId="1" applyFont="1" applyFill="1" applyAlignment="1">
      <alignment horizontal="right" wrapText="1"/>
    </xf>
    <xf numFmtId="44" fontId="22" fillId="2" borderId="0" xfId="1" applyNumberFormat="1" applyFont="1" applyFill="1" applyAlignment="1">
      <alignment horizontal="right"/>
    </xf>
    <xf numFmtId="0" fontId="22" fillId="0" borderId="0" xfId="1" applyFont="1" applyAlignment="1">
      <alignment wrapText="1"/>
    </xf>
    <xf numFmtId="44" fontId="22" fillId="0" borderId="0" xfId="1" applyNumberFormat="1" applyFont="1" applyAlignment="1">
      <alignment horizontal="right"/>
    </xf>
    <xf numFmtId="44" fontId="19" fillId="0" borderId="0" xfId="1" applyNumberFormat="1" applyFont="1" applyAlignment="1">
      <alignment horizontal="right"/>
    </xf>
    <xf numFmtId="0" fontId="19" fillId="0" borderId="0" xfId="1" applyFont="1" applyAlignment="1">
      <alignment wrapText="1"/>
    </xf>
    <xf numFmtId="0" fontId="24" fillId="0" borderId="1" xfId="1" quotePrefix="1" applyNumberFormat="1" applyFont="1" applyBorder="1" applyAlignment="1">
      <alignment wrapText="1"/>
    </xf>
    <xf numFmtId="0" fontId="24" fillId="0" borderId="1" xfId="1" applyFont="1" applyBorder="1" applyAlignment="1">
      <alignment wrapText="1"/>
    </xf>
    <xf numFmtId="0" fontId="24" fillId="0" borderId="0" xfId="1" applyFont="1" applyFill="1" applyAlignment="1">
      <alignment horizontal="center" wrapText="1"/>
    </xf>
    <xf numFmtId="1" fontId="24" fillId="0" borderId="0" xfId="1" applyNumberFormat="1" applyFont="1" applyFill="1" applyAlignment="1">
      <alignment horizontal="center" wrapText="1"/>
    </xf>
    <xf numFmtId="0" fontId="24" fillId="0" borderId="0" xfId="1" applyFont="1" applyFill="1" applyAlignment="1">
      <alignment wrapText="1"/>
    </xf>
    <xf numFmtId="44" fontId="24" fillId="0" borderId="0" xfId="1" applyNumberFormat="1" applyFont="1" applyFill="1" applyAlignment="1">
      <alignment wrapText="1"/>
    </xf>
    <xf numFmtId="1" fontId="23" fillId="4" borderId="1" xfId="1" quotePrefix="1" applyNumberFormat="1" applyFont="1" applyFill="1" applyBorder="1" applyAlignment="1">
      <alignment horizontal="center" wrapText="1"/>
    </xf>
    <xf numFmtId="0" fontId="23" fillId="0" borderId="0" xfId="1" applyFont="1" applyFill="1" applyBorder="1" applyAlignment="1">
      <alignment horizontal="center" wrapText="1"/>
    </xf>
    <xf numFmtId="0" fontId="23" fillId="0" borderId="0" xfId="1" applyFont="1" applyFill="1" applyAlignment="1">
      <alignment horizontal="center" wrapText="1"/>
    </xf>
    <xf numFmtId="1" fontId="23" fillId="0" borderId="1" xfId="1" quotePrefix="1" applyNumberFormat="1" applyFont="1" applyFill="1" applyBorder="1" applyAlignment="1">
      <alignment horizontal="center" wrapText="1"/>
    </xf>
    <xf numFmtId="0" fontId="23" fillId="0" borderId="1" xfId="1" quotePrefix="1" applyNumberFormat="1" applyFont="1" applyFill="1" applyBorder="1" applyAlignment="1">
      <alignment horizontal="center" wrapText="1"/>
    </xf>
    <xf numFmtId="49" fontId="23" fillId="0" borderId="1" xfId="1" quotePrefix="1" applyNumberFormat="1" applyFont="1" applyFill="1" applyBorder="1" applyAlignment="1">
      <alignment horizontal="center" wrapText="1"/>
    </xf>
    <xf numFmtId="44" fontId="23" fillId="0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Alignment="1">
      <alignment horizontal="center" wrapText="1"/>
    </xf>
    <xf numFmtId="0" fontId="24" fillId="0" borderId="1" xfId="1" quotePrefix="1" applyNumberFormat="1" applyFont="1" applyBorder="1"/>
    <xf numFmtId="1" fontId="24" fillId="0" borderId="1" xfId="1" quotePrefix="1" applyNumberFormat="1" applyFont="1" applyFill="1" applyBorder="1" applyAlignment="1">
      <alignment horizontal="center" wrapText="1"/>
    </xf>
    <xf numFmtId="44" fontId="24" fillId="0" borderId="1" xfId="1" applyNumberFormat="1" applyFont="1" applyFill="1" applyBorder="1" applyAlignment="1">
      <alignment wrapText="1"/>
    </xf>
    <xf numFmtId="0" fontId="24" fillId="0" borderId="1" xfId="1" applyFont="1" applyFill="1" applyBorder="1" applyAlignment="1">
      <alignment horizontal="center" wrapText="1"/>
    </xf>
    <xf numFmtId="0" fontId="24" fillId="0" borderId="1" xfId="1" applyFont="1" applyFill="1" applyBorder="1" applyAlignment="1">
      <alignment wrapText="1"/>
    </xf>
    <xf numFmtId="44" fontId="23" fillId="0" borderId="0" xfId="1" applyNumberFormat="1" applyFont="1" applyFill="1" applyAlignment="1">
      <alignment horizontal="center" wrapText="1"/>
    </xf>
    <xf numFmtId="44" fontId="23" fillId="0" borderId="0" xfId="1" applyNumberFormat="1" applyFont="1" applyFill="1" applyAlignment="1">
      <alignment wrapText="1"/>
    </xf>
    <xf numFmtId="0" fontId="23" fillId="0" borderId="0" xfId="1" applyFont="1" applyFill="1" applyAlignment="1">
      <alignment wrapText="1"/>
    </xf>
    <xf numFmtId="0" fontId="25" fillId="0" borderId="0" xfId="1" applyFont="1"/>
    <xf numFmtId="0" fontId="25" fillId="0" borderId="0" xfId="1" applyFont="1" applyAlignment="1">
      <alignment horizontal="center"/>
    </xf>
    <xf numFmtId="49" fontId="26" fillId="2" borderId="1" xfId="1" applyNumberFormat="1" applyFont="1" applyFill="1" applyBorder="1" applyAlignment="1">
      <alignment horizontal="center"/>
    </xf>
    <xf numFmtId="49" fontId="26" fillId="2" borderId="1" xfId="1" applyNumberFormat="1" applyFont="1" applyFill="1" applyBorder="1" applyAlignment="1">
      <alignment horizontal="center" wrapText="1"/>
    </xf>
    <xf numFmtId="49" fontId="26" fillId="2" borderId="1" xfId="1" applyNumberFormat="1" applyFont="1" applyFill="1" applyBorder="1" applyAlignment="1">
      <alignment horizontal="left"/>
    </xf>
    <xf numFmtId="0" fontId="26" fillId="2" borderId="1" xfId="1" applyFont="1" applyFill="1" applyBorder="1" applyAlignment="1">
      <alignment horizontal="center"/>
    </xf>
    <xf numFmtId="0" fontId="11" fillId="0" borderId="1" xfId="1" applyFont="1" applyBorder="1"/>
    <xf numFmtId="0" fontId="11" fillId="0" borderId="0" xfId="1" applyFont="1"/>
    <xf numFmtId="0" fontId="27" fillId="0" borderId="0" xfId="0" applyFont="1"/>
    <xf numFmtId="165" fontId="27" fillId="0" borderId="0" xfId="0" applyNumberFormat="1" applyFont="1"/>
    <xf numFmtId="0" fontId="15" fillId="0" borderId="0" xfId="0" applyFont="1"/>
    <xf numFmtId="0" fontId="16" fillId="0" borderId="0" xfId="0" applyFont="1"/>
    <xf numFmtId="0" fontId="28" fillId="0" borderId="0" xfId="0" applyFont="1"/>
    <xf numFmtId="165" fontId="28" fillId="0" borderId="0" xfId="0" applyNumberFormat="1" applyFont="1"/>
    <xf numFmtId="0" fontId="28" fillId="0" borderId="2" xfId="0" applyFont="1" applyBorder="1"/>
    <xf numFmtId="165" fontId="28" fillId="0" borderId="2" xfId="0" applyNumberFormat="1" applyFont="1" applyBorder="1"/>
    <xf numFmtId="0" fontId="29" fillId="0" borderId="0" xfId="0" applyFont="1"/>
    <xf numFmtId="165" fontId="29" fillId="0" borderId="0" xfId="0" applyNumberFormat="1" applyFont="1"/>
    <xf numFmtId="0" fontId="30" fillId="0" borderId="3" xfId="0" applyFont="1" applyBorder="1"/>
    <xf numFmtId="0" fontId="30" fillId="0" borderId="0" xfId="0" applyFont="1"/>
    <xf numFmtId="0" fontId="29" fillId="0" borderId="3" xfId="0" applyFont="1" applyBorder="1"/>
    <xf numFmtId="0" fontId="31" fillId="0" borderId="4" xfId="0" applyFont="1" applyBorder="1"/>
    <xf numFmtId="165" fontId="31" fillId="0" borderId="4" xfId="0" applyNumberFormat="1" applyFont="1" applyBorder="1"/>
    <xf numFmtId="0" fontId="31" fillId="0" borderId="3" xfId="0" applyFont="1" applyBorder="1"/>
    <xf numFmtId="165" fontId="31" fillId="0" borderId="3" xfId="0" applyNumberFormat="1" applyFont="1" applyBorder="1"/>
    <xf numFmtId="2" fontId="19" fillId="0" borderId="1" xfId="0" applyNumberFormat="1" applyFont="1" applyBorder="1"/>
    <xf numFmtId="2" fontId="19" fillId="0" borderId="1" xfId="0" applyNumberFormat="1" applyFont="1" applyBorder="1" applyAlignment="1">
      <alignment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2" fillId="2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23" fillId="4" borderId="1" xfId="1" quotePrefix="1" applyNumberFormat="1" applyFont="1" applyFill="1" applyBorder="1" applyAlignment="1">
      <alignment horizontal="left" wrapText="1"/>
    </xf>
    <xf numFmtId="0" fontId="26" fillId="2" borderId="1" xfId="1" applyFont="1" applyFill="1" applyBorder="1" applyAlignment="1">
      <alignment horizontal="center"/>
    </xf>
    <xf numFmtId="0" fontId="26" fillId="2" borderId="0" xfId="1" applyFont="1" applyFill="1" applyAlignment="1">
      <alignment horizontal="center"/>
    </xf>
    <xf numFmtId="49" fontId="26" fillId="2" borderId="1" xfId="1" applyNumberFormat="1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Protection="1"/>
    <xf numFmtId="4" fontId="0" fillId="0" borderId="0" xfId="0" applyNumberFormat="1" applyProtection="1"/>
    <xf numFmtId="0" fontId="5" fillId="0" borderId="0" xfId="0" applyFont="1" applyProtection="1"/>
    <xf numFmtId="4" fontId="5" fillId="0" borderId="0" xfId="0" applyNumberFormat="1" applyFont="1" applyProtection="1"/>
    <xf numFmtId="9" fontId="5" fillId="0" borderId="0" xfId="0" applyNumberFormat="1" applyFont="1" applyProtection="1"/>
    <xf numFmtId="0" fontId="9" fillId="0" borderId="0" xfId="0" applyFont="1" applyProtection="1"/>
    <xf numFmtId="4" fontId="9" fillId="0" borderId="0" xfId="0" applyNumberFormat="1" applyFont="1" applyProtection="1"/>
    <xf numFmtId="4" fontId="4" fillId="0" borderId="0" xfId="0" applyNumberFormat="1" applyFo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wrapText="1"/>
    </xf>
    <xf numFmtId="0" fontId="0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vertical="top" wrapText="1"/>
    </xf>
    <xf numFmtId="16" fontId="6" fillId="0" borderId="0" xfId="0" quotePrefix="1" applyNumberFormat="1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164" fontId="6" fillId="0" borderId="0" xfId="0" applyNumberFormat="1" applyFont="1" applyAlignment="1" applyProtection="1">
      <alignment horizontal="right"/>
    </xf>
    <xf numFmtId="4" fontId="6" fillId="0" borderId="0" xfId="0" applyNumberFormat="1" applyFont="1" applyAlignment="1" applyProtection="1">
      <alignment horizontal="right"/>
    </xf>
    <xf numFmtId="16" fontId="6" fillId="0" borderId="0" xfId="0" quotePrefix="1" applyNumberFormat="1" applyFont="1" applyAlignment="1" applyProtection="1">
      <alignment horizontal="center" vertical="top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4" fontId="0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quotePrefix="1" applyFont="1" applyAlignment="1" applyProtection="1">
      <alignment horizontal="center"/>
    </xf>
    <xf numFmtId="4" fontId="6" fillId="0" borderId="0" xfId="0" applyNumberFormat="1" applyFont="1" applyProtection="1"/>
    <xf numFmtId="0" fontId="0" fillId="0" borderId="0" xfId="0" applyFont="1" applyAlignment="1" applyProtection="1">
      <alignment wrapText="1"/>
    </xf>
    <xf numFmtId="0" fontId="0" fillId="0" borderId="0" xfId="0" quotePrefix="1" applyFont="1" applyAlignment="1" applyProtection="1">
      <alignment wrapText="1"/>
    </xf>
    <xf numFmtId="0" fontId="0" fillId="0" borderId="0" xfId="0" applyFont="1" applyAlignment="1" applyProtection="1">
      <alignment horizontal="center" vertical="top"/>
    </xf>
    <xf numFmtId="0" fontId="18" fillId="0" borderId="0" xfId="0" applyFont="1" applyAlignment="1" applyProtection="1">
      <alignment horizontal="center"/>
    </xf>
    <xf numFmtId="0" fontId="18" fillId="0" borderId="0" xfId="0" applyFont="1" applyProtection="1"/>
    <xf numFmtId="4" fontId="18" fillId="0" borderId="0" xfId="0" applyNumberFormat="1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Protection="1"/>
    <xf numFmtId="4" fontId="2" fillId="0" borderId="0" xfId="0" applyNumberFormat="1" applyFont="1" applyProtection="1"/>
    <xf numFmtId="4" fontId="0" fillId="0" borderId="0" xfId="0" applyNumberFormat="1" applyFont="1" applyAlignment="1" applyProtection="1">
      <alignment horizontal="center"/>
    </xf>
    <xf numFmtId="4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Font="1" applyProtection="1">
      <protection locked="0"/>
    </xf>
    <xf numFmtId="4" fontId="18" fillId="0" borderId="0" xfId="0" applyNumberFormat="1" applyFont="1" applyProtection="1">
      <protection locked="0"/>
    </xf>
    <xf numFmtId="4" fontId="0" fillId="0" borderId="0" xfId="0" applyNumberFormat="1" applyFont="1" applyAlignment="1" applyProtection="1">
      <alignment horizontal="center"/>
      <protection locked="0"/>
    </xf>
    <xf numFmtId="0" fontId="32" fillId="0" borderId="8" xfId="0" applyFont="1" applyBorder="1" applyAlignment="1" applyProtection="1">
      <alignment horizontal="center"/>
    </xf>
    <xf numFmtId="0" fontId="33" fillId="0" borderId="8" xfId="0" applyFont="1" applyBorder="1" applyProtection="1"/>
    <xf numFmtId="4" fontId="33" fillId="0" borderId="8" xfId="0" applyNumberFormat="1" applyFont="1" applyBorder="1" applyProtection="1">
      <protection locked="0"/>
    </xf>
    <xf numFmtId="4" fontId="33" fillId="0" borderId="8" xfId="0" applyNumberFormat="1" applyFont="1" applyBorder="1" applyProtection="1"/>
    <xf numFmtId="0" fontId="34" fillId="0" borderId="9" xfId="0" applyFont="1" applyBorder="1" applyAlignment="1" applyProtection="1">
      <alignment horizontal="center"/>
    </xf>
    <xf numFmtId="0" fontId="34" fillId="0" borderId="9" xfId="0" applyFont="1" applyBorder="1" applyProtection="1"/>
    <xf numFmtId="4" fontId="34" fillId="0" borderId="9" xfId="0" applyNumberFormat="1" applyFont="1" applyBorder="1" applyProtection="1">
      <protection locked="0"/>
    </xf>
    <xf numFmtId="4" fontId="35" fillId="0" borderId="9" xfId="0" applyNumberFormat="1" applyFont="1" applyBorder="1" applyProtection="1"/>
    <xf numFmtId="0" fontId="33" fillId="0" borderId="8" xfId="0" applyFont="1" applyBorder="1" applyAlignment="1" applyProtection="1">
      <alignment horizontal="center"/>
    </xf>
    <xf numFmtId="4" fontId="9" fillId="0" borderId="9" xfId="0" applyNumberFormat="1" applyFont="1" applyBorder="1" applyProtection="1"/>
    <xf numFmtId="0" fontId="34" fillId="0" borderId="0" xfId="0" applyFont="1" applyProtection="1"/>
    <xf numFmtId="0" fontId="33" fillId="0" borderId="9" xfId="0" applyFont="1" applyBorder="1" applyAlignment="1" applyProtection="1">
      <alignment horizontal="center"/>
    </xf>
    <xf numFmtId="4" fontId="33" fillId="0" borderId="9" xfId="0" applyNumberFormat="1" applyFont="1" applyBorder="1" applyProtection="1">
      <protection locked="0"/>
    </xf>
    <xf numFmtId="0" fontId="33" fillId="0" borderId="0" xfId="0" applyFont="1" applyProtection="1"/>
    <xf numFmtId="1" fontId="23" fillId="2" borderId="1" xfId="3" quotePrefix="1" applyNumberFormat="1" applyFont="1" applyFill="1" applyBorder="1" applyAlignment="1" applyProtection="1">
      <alignment horizontal="center" wrapText="1"/>
    </xf>
    <xf numFmtId="0" fontId="23" fillId="2" borderId="1" xfId="3" quotePrefix="1" applyNumberFormat="1" applyFont="1" applyFill="1" applyBorder="1" applyAlignment="1" applyProtection="1">
      <alignment horizontal="left" wrapText="1"/>
    </xf>
    <xf numFmtId="0" fontId="23" fillId="0" borderId="0" xfId="3" applyFont="1" applyAlignment="1" applyProtection="1">
      <alignment wrapText="1"/>
    </xf>
    <xf numFmtId="0" fontId="23" fillId="0" borderId="0" xfId="3" applyFont="1" applyAlignment="1" applyProtection="1">
      <alignment horizontal="center" wrapText="1"/>
    </xf>
    <xf numFmtId="1" fontId="23" fillId="3" borderId="1" xfId="3" quotePrefix="1" applyNumberFormat="1" applyFont="1" applyFill="1" applyBorder="1" applyAlignment="1" applyProtection="1">
      <alignment horizontal="center" wrapText="1"/>
    </xf>
    <xf numFmtId="0" fontId="23" fillId="0" borderId="1" xfId="3" quotePrefix="1" applyNumberFormat="1" applyFont="1" applyBorder="1" applyAlignment="1" applyProtection="1">
      <alignment horizontal="center" wrapText="1"/>
    </xf>
    <xf numFmtId="49" fontId="23" fillId="0" borderId="1" xfId="3" quotePrefix="1" applyNumberFormat="1" applyFont="1" applyBorder="1" applyAlignment="1" applyProtection="1">
      <alignment horizontal="center" wrapText="1"/>
    </xf>
    <xf numFmtId="1" fontId="23" fillId="0" borderId="1" xfId="3" quotePrefix="1" applyNumberFormat="1" applyFont="1" applyBorder="1" applyAlignment="1" applyProtection="1">
      <alignment horizontal="center" wrapText="1"/>
    </xf>
    <xf numFmtId="44" fontId="23" fillId="3" borderId="1" xfId="3" applyNumberFormat="1" applyFont="1" applyFill="1" applyBorder="1" applyAlignment="1" applyProtection="1">
      <alignment horizontal="center" wrapText="1"/>
    </xf>
    <xf numFmtId="0" fontId="23" fillId="0" borderId="1" xfId="3" applyFont="1" applyBorder="1" applyAlignment="1" applyProtection="1">
      <alignment horizontal="center" wrapText="1"/>
    </xf>
    <xf numFmtId="0" fontId="24" fillId="0" borderId="0" xfId="3" applyFont="1" applyAlignment="1" applyProtection="1">
      <alignment wrapText="1"/>
    </xf>
    <xf numFmtId="1" fontId="24" fillId="3" borderId="5" xfId="3" quotePrefix="1" applyNumberFormat="1" applyFont="1" applyFill="1" applyBorder="1" applyAlignment="1" applyProtection="1">
      <alignment horizontal="center" vertical="top" wrapText="1"/>
    </xf>
    <xf numFmtId="0" fontId="24" fillId="0" borderId="5" xfId="3" quotePrefix="1" applyNumberFormat="1" applyFont="1" applyBorder="1" applyAlignment="1" applyProtection="1">
      <alignment horizontal="left" vertical="center" wrapText="1"/>
    </xf>
    <xf numFmtId="0" fontId="24" fillId="0" borderId="1" xfId="3" quotePrefix="1" applyNumberFormat="1" applyFont="1" applyBorder="1" applyAlignment="1" applyProtection="1">
      <alignment wrapText="1"/>
    </xf>
    <xf numFmtId="1" fontId="24" fillId="0" borderId="1" xfId="3" quotePrefix="1" applyNumberFormat="1" applyFont="1" applyBorder="1" applyAlignment="1" applyProtection="1">
      <alignment horizontal="center" wrapText="1"/>
    </xf>
    <xf numFmtId="44" fontId="24" fillId="3" borderId="1" xfId="3" applyNumberFormat="1" applyFont="1" applyFill="1" applyBorder="1" applyAlignment="1" applyProtection="1">
      <alignment wrapText="1"/>
    </xf>
    <xf numFmtId="0" fontId="24" fillId="0" borderId="1" xfId="3" applyFont="1" applyBorder="1" applyAlignment="1" applyProtection="1">
      <alignment horizontal="left" wrapText="1"/>
    </xf>
    <xf numFmtId="1" fontId="24" fillId="3" borderId="6" xfId="3" quotePrefix="1" applyNumberFormat="1" applyFont="1" applyFill="1" applyBorder="1" applyAlignment="1" applyProtection="1">
      <alignment horizontal="center" vertical="top" wrapText="1"/>
    </xf>
    <xf numFmtId="0" fontId="24" fillId="0" borderId="6" xfId="3" quotePrefix="1" applyNumberFormat="1" applyFont="1" applyBorder="1" applyAlignment="1" applyProtection="1">
      <alignment horizontal="left" vertical="center" wrapText="1"/>
    </xf>
    <xf numFmtId="1" fontId="24" fillId="3" borderId="7" xfId="3" quotePrefix="1" applyNumberFormat="1" applyFont="1" applyFill="1" applyBorder="1" applyAlignment="1" applyProtection="1">
      <alignment horizontal="center" vertical="top" wrapText="1"/>
    </xf>
    <xf numFmtId="0" fontId="24" fillId="0" borderId="7" xfId="3" quotePrefix="1" applyNumberFormat="1" applyFont="1" applyBorder="1" applyAlignment="1" applyProtection="1">
      <alignment horizontal="left" vertical="center" wrapText="1"/>
    </xf>
    <xf numFmtId="1" fontId="24" fillId="3" borderId="1" xfId="3" quotePrefix="1" applyNumberFormat="1" applyFont="1" applyFill="1" applyBorder="1" applyAlignment="1" applyProtection="1">
      <alignment horizontal="center" vertical="top" wrapText="1"/>
    </xf>
    <xf numFmtId="0" fontId="24" fillId="0" borderId="1" xfId="3" quotePrefix="1" applyNumberFormat="1" applyFont="1" applyBorder="1" applyAlignment="1" applyProtection="1">
      <alignment horizontal="left" vertical="center" wrapText="1"/>
    </xf>
    <xf numFmtId="1" fontId="24" fillId="3" borderId="1" xfId="3" applyNumberFormat="1" applyFont="1" applyFill="1" applyBorder="1" applyAlignment="1" applyProtection="1">
      <alignment horizontal="center" wrapText="1"/>
    </xf>
    <xf numFmtId="0" fontId="6" fillId="0" borderId="1" xfId="3" quotePrefix="1" applyNumberFormat="1" applyFont="1" applyBorder="1" applyAlignment="1" applyProtection="1">
      <alignment wrapText="1"/>
    </xf>
    <xf numFmtId="1" fontId="6" fillId="0" borderId="1" xfId="3" quotePrefix="1" applyNumberFormat="1" applyFont="1" applyBorder="1" applyAlignment="1" applyProtection="1">
      <alignment horizontal="center"/>
    </xf>
    <xf numFmtId="0" fontId="24" fillId="0" borderId="1" xfId="3" applyFont="1" applyBorder="1" applyAlignment="1" applyProtection="1">
      <alignment wrapText="1"/>
    </xf>
    <xf numFmtId="0" fontId="6" fillId="3" borderId="1" xfId="3" quotePrefix="1" applyNumberFormat="1" applyFont="1" applyFill="1" applyBorder="1" applyAlignment="1" applyProtection="1">
      <alignment wrapText="1"/>
    </xf>
    <xf numFmtId="1" fontId="6" fillId="3" borderId="1" xfId="3" quotePrefix="1" applyNumberFormat="1" applyFont="1" applyFill="1" applyBorder="1" applyAlignment="1" applyProtection="1">
      <alignment horizontal="center"/>
    </xf>
    <xf numFmtId="0" fontId="24" fillId="3" borderId="1" xfId="3" applyFont="1" applyFill="1" applyBorder="1" applyAlignment="1" applyProtection="1">
      <alignment wrapText="1"/>
    </xf>
    <xf numFmtId="0" fontId="6" fillId="0" borderId="1" xfId="3" applyFont="1" applyBorder="1" applyAlignment="1" applyProtection="1">
      <alignment wrapText="1"/>
    </xf>
    <xf numFmtId="0" fontId="24" fillId="3" borderId="1" xfId="3" applyFont="1" applyFill="1" applyBorder="1" applyAlignment="1" applyProtection="1">
      <alignment horizontal="left" wrapText="1"/>
    </xf>
    <xf numFmtId="2" fontId="6" fillId="0" borderId="1" xfId="3" quotePrefix="1" applyNumberFormat="1" applyFont="1" applyBorder="1" applyAlignment="1" applyProtection="1">
      <alignment horizontal="center"/>
    </xf>
    <xf numFmtId="1" fontId="24" fillId="3" borderId="0" xfId="3" applyNumberFormat="1" applyFont="1" applyFill="1" applyAlignment="1" applyProtection="1">
      <alignment horizontal="center" wrapText="1"/>
    </xf>
    <xf numFmtId="49" fontId="24" fillId="0" borderId="0" xfId="3" applyNumberFormat="1" applyFont="1" applyAlignment="1" applyProtection="1">
      <alignment wrapText="1"/>
    </xf>
    <xf numFmtId="1" fontId="24" fillId="0" borderId="0" xfId="3" applyNumberFormat="1" applyFont="1" applyAlignment="1" applyProtection="1">
      <alignment horizontal="center" wrapText="1"/>
    </xf>
    <xf numFmtId="1" fontId="23" fillId="0" borderId="0" xfId="3" applyNumberFormat="1" applyFont="1" applyAlignment="1" applyProtection="1">
      <alignment horizontal="center" wrapText="1"/>
    </xf>
    <xf numFmtId="44" fontId="23" fillId="0" borderId="0" xfId="3" applyNumberFormat="1" applyFont="1" applyAlignment="1" applyProtection="1">
      <alignment horizontal="center" wrapText="1"/>
    </xf>
    <xf numFmtId="1" fontId="24" fillId="0" borderId="1" xfId="3" applyNumberFormat="1" applyFont="1" applyBorder="1" applyAlignment="1" applyProtection="1">
      <alignment horizontal="center" wrapText="1"/>
    </xf>
    <xf numFmtId="49" fontId="24" fillId="0" borderId="1" xfId="3" applyNumberFormat="1" applyFont="1" applyBorder="1" applyAlignment="1" applyProtection="1">
      <alignment wrapText="1"/>
    </xf>
    <xf numFmtId="49" fontId="24" fillId="0" borderId="1" xfId="3" applyNumberFormat="1" applyFont="1" applyBorder="1" applyAlignment="1" applyProtection="1">
      <alignment horizontal="center" wrapText="1"/>
    </xf>
    <xf numFmtId="44" fontId="24" fillId="0" borderId="1" xfId="3" applyNumberFormat="1" applyFont="1" applyBorder="1" applyAlignment="1" applyProtection="1">
      <alignment wrapText="1"/>
    </xf>
    <xf numFmtId="0" fontId="24" fillId="0" borderId="1" xfId="3" quotePrefix="1" applyNumberFormat="1" applyFont="1" applyBorder="1" applyAlignment="1" applyProtection="1">
      <alignment horizontal="center"/>
    </xf>
    <xf numFmtId="0" fontId="24" fillId="0" borderId="0" xfId="3" applyFont="1" applyAlignment="1" applyProtection="1">
      <alignment horizontal="center" wrapText="1"/>
    </xf>
    <xf numFmtId="44" fontId="23" fillId="0" borderId="0" xfId="3" applyNumberFormat="1" applyFont="1" applyAlignment="1" applyProtection="1">
      <alignment wrapText="1"/>
    </xf>
    <xf numFmtId="44" fontId="24" fillId="0" borderId="0" xfId="3" applyNumberFormat="1" applyFont="1" applyAlignment="1" applyProtection="1">
      <alignment wrapText="1"/>
    </xf>
    <xf numFmtId="44" fontId="23" fillId="3" borderId="1" xfId="3" applyNumberFormat="1" applyFont="1" applyFill="1" applyBorder="1" applyAlignment="1" applyProtection="1">
      <alignment horizontal="center" wrapText="1"/>
      <protection locked="0"/>
    </xf>
    <xf numFmtId="44" fontId="24" fillId="3" borderId="1" xfId="3" applyNumberFormat="1" applyFont="1" applyFill="1" applyBorder="1" applyAlignment="1" applyProtection="1">
      <alignment wrapText="1"/>
      <protection locked="0"/>
    </xf>
    <xf numFmtId="44" fontId="24" fillId="0" borderId="1" xfId="3" applyNumberFormat="1" applyFont="1" applyBorder="1" applyAlignment="1" applyProtection="1">
      <alignment wrapText="1"/>
      <protection locked="0"/>
    </xf>
    <xf numFmtId="0" fontId="6" fillId="0" borderId="0" xfId="2" applyFont="1" applyBorder="1" applyProtection="1"/>
    <xf numFmtId="0" fontId="6" fillId="0" borderId="0" xfId="2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 applyProtection="1">
      <alignment horizontal="left" vertical="top" wrapText="1"/>
    </xf>
    <xf numFmtId="0" fontId="10" fillId="0" borderId="0" xfId="2" applyFont="1" applyBorder="1" applyProtection="1"/>
    <xf numFmtId="4" fontId="6" fillId="0" borderId="0" xfId="2" applyNumberFormat="1" applyFont="1" applyBorder="1" applyProtection="1"/>
    <xf numFmtId="1" fontId="6" fillId="0" borderId="0" xfId="2" applyNumberFormat="1" applyFont="1" applyBorder="1" applyProtection="1"/>
    <xf numFmtId="0" fontId="13" fillId="0" borderId="0" xfId="2" applyFont="1" applyBorder="1" applyProtection="1"/>
    <xf numFmtId="4" fontId="12" fillId="0" borderId="0" xfId="2" applyNumberFormat="1" applyFont="1" applyBorder="1" applyProtection="1"/>
    <xf numFmtId="0" fontId="12" fillId="0" borderId="0" xfId="2" applyFont="1" applyBorder="1" applyProtection="1"/>
    <xf numFmtId="0" fontId="6" fillId="0" borderId="0" xfId="2" applyFont="1" applyFill="1" applyBorder="1" applyAlignment="1" applyProtection="1">
      <alignment horizontal="left" vertical="top" wrapText="1"/>
    </xf>
    <xf numFmtId="4" fontId="6" fillId="0" borderId="0" xfId="2" applyNumberFormat="1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center"/>
    </xf>
    <xf numFmtId="1" fontId="6" fillId="0" borderId="0" xfId="2" applyNumberFormat="1" applyFont="1" applyBorder="1" applyAlignment="1" applyProtection="1">
      <alignment horizontal="center" vertical="center"/>
    </xf>
    <xf numFmtId="4" fontId="6" fillId="0" borderId="0" xfId="2" applyNumberFormat="1" applyFont="1" applyBorder="1" applyAlignment="1" applyProtection="1">
      <alignment horizontal="left" vertical="center"/>
    </xf>
    <xf numFmtId="4" fontId="6" fillId="0" borderId="0" xfId="2" applyNumberFormat="1" applyFont="1" applyBorder="1" applyAlignment="1" applyProtection="1">
      <alignment horizontal="left"/>
    </xf>
    <xf numFmtId="0" fontId="6" fillId="0" borderId="0" xfId="2" applyFont="1" applyFill="1" applyBorder="1" applyAlignment="1" applyProtection="1">
      <alignment horizontal="right" wrapText="1"/>
    </xf>
    <xf numFmtId="3" fontId="6" fillId="0" borderId="0" xfId="2" applyNumberFormat="1" applyFont="1" applyBorder="1" applyProtection="1"/>
    <xf numFmtId="1" fontId="6" fillId="0" borderId="0" xfId="2" applyNumberFormat="1" applyFont="1" applyBorder="1" applyAlignment="1" applyProtection="1">
      <alignment horizontal="center" vertical="top"/>
    </xf>
    <xf numFmtId="0" fontId="6" fillId="0" borderId="0" xfId="2" applyFont="1" applyFill="1" applyBorder="1" applyAlignment="1" applyProtection="1">
      <alignment horizontal="left" vertical="center" wrapText="1"/>
    </xf>
    <xf numFmtId="0" fontId="13" fillId="0" borderId="0" xfId="2" applyFont="1" applyFill="1" applyBorder="1" applyAlignment="1" applyProtection="1">
      <alignment horizontal="left" vertical="top" wrapText="1"/>
    </xf>
    <xf numFmtId="0" fontId="6" fillId="0" borderId="0" xfId="2" applyFont="1" applyFill="1" applyBorder="1" applyAlignment="1" applyProtection="1">
      <alignment horizontal="right" vertical="top" wrapText="1"/>
    </xf>
    <xf numFmtId="0" fontId="6" fillId="0" borderId="0" xfId="2" applyFont="1" applyAlignment="1" applyProtection="1">
      <alignment horizontal="justify" vertical="center"/>
    </xf>
    <xf numFmtId="0" fontId="6" fillId="0" borderId="0" xfId="2" applyFont="1" applyAlignment="1" applyProtection="1">
      <alignment horizontal="justify" vertical="top"/>
    </xf>
    <xf numFmtId="1" fontId="6" fillId="0" borderId="0" xfId="2" applyNumberFormat="1" applyFont="1" applyBorder="1" applyAlignment="1" applyProtection="1">
      <alignment vertical="top"/>
    </xf>
    <xf numFmtId="0" fontId="10" fillId="0" borderId="0" xfId="2" applyFont="1" applyFill="1" applyBorder="1" applyAlignment="1" applyProtection="1">
      <alignment horizontal="left" vertical="top" wrapText="1"/>
    </xf>
    <xf numFmtId="1" fontId="6" fillId="0" borderId="0" xfId="2" applyNumberFormat="1" applyFont="1" applyFill="1" applyBorder="1" applyAlignment="1" applyProtection="1">
      <alignment horizontal="center" vertical="top" wrapText="1"/>
    </xf>
    <xf numFmtId="1" fontId="6" fillId="0" borderId="0" xfId="2" applyNumberFormat="1" applyFont="1" applyFill="1" applyBorder="1" applyAlignment="1" applyProtection="1">
      <alignment horizontal="left" vertical="top" wrapText="1"/>
    </xf>
    <xf numFmtId="4" fontId="12" fillId="0" borderId="0" xfId="2" applyNumberFormat="1" applyFont="1" applyFill="1" applyBorder="1" applyAlignment="1" applyProtection="1">
      <alignment horizontal="right" vertical="top" wrapText="1"/>
    </xf>
    <xf numFmtId="167" fontId="12" fillId="0" borderId="0" xfId="2" applyNumberFormat="1" applyFont="1" applyFill="1" applyBorder="1" applyAlignment="1" applyProtection="1">
      <alignment horizontal="right" vertical="top" wrapText="1"/>
    </xf>
    <xf numFmtId="4" fontId="12" fillId="0" borderId="0" xfId="2" applyNumberFormat="1" applyFont="1" applyBorder="1" applyAlignment="1" applyProtection="1">
      <alignment horizontal="left" vertical="top" wrapText="1"/>
    </xf>
    <xf numFmtId="4" fontId="10" fillId="0" borderId="2" xfId="2" applyNumberFormat="1" applyFont="1" applyBorder="1" applyProtection="1"/>
    <xf numFmtId="44" fontId="23" fillId="0" borderId="1" xfId="1" applyNumberFormat="1" applyFont="1" applyFill="1" applyBorder="1" applyAlignment="1" applyProtection="1">
      <alignment horizontal="center" wrapText="1"/>
      <protection locked="0"/>
    </xf>
    <xf numFmtId="44" fontId="24" fillId="0" borderId="1" xfId="1" applyNumberFormat="1" applyFont="1" applyFill="1" applyBorder="1" applyAlignment="1" applyProtection="1">
      <alignment horizontal="center" wrapText="1"/>
      <protection locked="0"/>
    </xf>
    <xf numFmtId="44" fontId="24" fillId="0" borderId="1" xfId="1" applyNumberFormat="1" applyFont="1" applyFill="1" applyBorder="1" applyAlignment="1" applyProtection="1">
      <alignment wrapText="1"/>
      <protection locked="0"/>
    </xf>
    <xf numFmtId="0" fontId="24" fillId="5" borderId="1" xfId="1" quotePrefix="1" applyNumberFormat="1" applyFont="1" applyFill="1" applyBorder="1" applyProtection="1">
      <protection locked="0"/>
    </xf>
    <xf numFmtId="0" fontId="23" fillId="0" borderId="0" xfId="1" applyFont="1" applyFill="1" applyAlignment="1">
      <alignment horizontal="left" vertical="top" wrapText="1"/>
    </xf>
    <xf numFmtId="0" fontId="24" fillId="5" borderId="1" xfId="3" quotePrefix="1" applyNumberFormat="1" applyFont="1" applyFill="1" applyBorder="1" applyAlignment="1" applyProtection="1">
      <alignment wrapText="1"/>
      <protection locked="0"/>
    </xf>
    <xf numFmtId="49" fontId="24" fillId="5" borderId="1" xfId="3" quotePrefix="1" applyNumberFormat="1" applyFont="1" applyFill="1" applyBorder="1" applyAlignment="1" applyProtection="1">
      <alignment wrapText="1"/>
      <protection locked="0"/>
    </xf>
    <xf numFmtId="0" fontId="6" fillId="5" borderId="1" xfId="3" quotePrefix="1" applyNumberFormat="1" applyFont="1" applyFill="1" applyBorder="1" applyAlignment="1" applyProtection="1">
      <alignment wrapText="1"/>
      <protection locked="0"/>
    </xf>
    <xf numFmtId="0" fontId="6" fillId="5" borderId="1" xfId="3" applyFont="1" applyFill="1" applyBorder="1" applyAlignment="1" applyProtection="1">
      <alignment wrapText="1"/>
      <protection locked="0"/>
    </xf>
    <xf numFmtId="49" fontId="24" fillId="5" borderId="1" xfId="3" applyNumberFormat="1" applyFont="1" applyFill="1" applyBorder="1" applyAlignment="1" applyProtection="1">
      <alignment wrapText="1"/>
      <protection locked="0"/>
    </xf>
    <xf numFmtId="0" fontId="23" fillId="0" borderId="0" xfId="1" applyFont="1" applyFill="1" applyAlignment="1">
      <alignment vertical="top" wrapText="1"/>
    </xf>
    <xf numFmtId="1" fontId="23" fillId="2" borderId="1" xfId="1" quotePrefix="1" applyNumberFormat="1" applyFont="1" applyFill="1" applyBorder="1" applyAlignment="1" applyProtection="1">
      <alignment horizontal="center" wrapText="1"/>
    </xf>
    <xf numFmtId="0" fontId="23" fillId="2" borderId="1" xfId="1" quotePrefix="1" applyNumberFormat="1" applyFont="1" applyFill="1" applyBorder="1" applyAlignment="1" applyProtection="1">
      <alignment horizontal="left" wrapText="1"/>
    </xf>
    <xf numFmtId="0" fontId="23" fillId="0" borderId="0" xfId="1" applyFont="1" applyBorder="1" applyAlignment="1" applyProtection="1">
      <alignment horizontal="center" wrapText="1"/>
    </xf>
    <xf numFmtId="0" fontId="23" fillId="0" borderId="0" xfId="1" applyFont="1" applyFill="1" applyAlignment="1" applyProtection="1">
      <alignment wrapText="1"/>
    </xf>
    <xf numFmtId="0" fontId="23" fillId="0" borderId="0" xfId="1" applyFont="1" applyAlignment="1" applyProtection="1">
      <alignment horizontal="center" wrapText="1"/>
    </xf>
    <xf numFmtId="1" fontId="23" fillId="3" borderId="1" xfId="1" quotePrefix="1" applyNumberFormat="1" applyFont="1" applyFill="1" applyBorder="1" applyAlignment="1" applyProtection="1">
      <alignment horizontal="center" wrapText="1"/>
    </xf>
    <xf numFmtId="0" fontId="23" fillId="0" borderId="1" xfId="1" quotePrefix="1" applyNumberFormat="1" applyFont="1" applyBorder="1" applyAlignment="1" applyProtection="1">
      <alignment horizontal="center" wrapText="1"/>
    </xf>
    <xf numFmtId="49" fontId="23" fillId="0" borderId="1" xfId="1" quotePrefix="1" applyNumberFormat="1" applyFont="1" applyBorder="1" applyAlignment="1" applyProtection="1">
      <alignment horizontal="center" wrapText="1"/>
    </xf>
    <xf numFmtId="1" fontId="23" fillId="0" borderId="1" xfId="1" quotePrefix="1" applyNumberFormat="1" applyFont="1" applyBorder="1" applyAlignment="1" applyProtection="1">
      <alignment horizontal="center" wrapText="1"/>
    </xf>
    <xf numFmtId="44" fontId="23" fillId="3" borderId="1" xfId="1" applyNumberFormat="1" applyFont="1" applyFill="1" applyBorder="1" applyAlignment="1" applyProtection="1">
      <alignment horizontal="center" wrapText="1"/>
    </xf>
    <xf numFmtId="0" fontId="23" fillId="0" borderId="1" xfId="1" applyFont="1" applyBorder="1" applyAlignment="1" applyProtection="1">
      <alignment horizontal="center" wrapText="1"/>
    </xf>
    <xf numFmtId="1" fontId="24" fillId="3" borderId="1" xfId="1" quotePrefix="1" applyNumberFormat="1" applyFont="1" applyFill="1" applyBorder="1" applyAlignment="1" applyProtection="1">
      <alignment horizontal="center" wrapText="1"/>
    </xf>
    <xf numFmtId="0" fontId="23" fillId="3" borderId="1" xfId="1" quotePrefix="1" applyNumberFormat="1" applyFont="1" applyFill="1" applyBorder="1" applyAlignment="1" applyProtection="1">
      <alignment horizontal="left" wrapText="1"/>
    </xf>
    <xf numFmtId="0" fontId="24" fillId="3" borderId="1" xfId="1" quotePrefix="1" applyNumberFormat="1" applyFont="1" applyFill="1" applyBorder="1" applyAlignment="1" applyProtection="1">
      <alignment horizontal="center" wrapText="1"/>
    </xf>
    <xf numFmtId="49" fontId="24" fillId="3" borderId="1" xfId="1" quotePrefix="1" applyNumberFormat="1" applyFont="1" applyFill="1" applyBorder="1" applyAlignment="1" applyProtection="1">
      <alignment horizontal="center" wrapText="1"/>
    </xf>
    <xf numFmtId="44" fontId="24" fillId="3" borderId="1" xfId="1" applyNumberFormat="1" applyFont="1" applyFill="1" applyBorder="1" applyAlignment="1" applyProtection="1">
      <alignment horizontal="center" wrapText="1"/>
    </xf>
    <xf numFmtId="0" fontId="24" fillId="0" borderId="1" xfId="1" applyFont="1" applyBorder="1" applyAlignment="1" applyProtection="1">
      <alignment horizontal="center" wrapText="1"/>
    </xf>
    <xf numFmtId="0" fontId="6" fillId="3" borderId="1" xfId="1" applyFont="1" applyFill="1" applyBorder="1" applyAlignment="1" applyProtection="1">
      <alignment horizontal="justify" vertical="top"/>
    </xf>
    <xf numFmtId="0" fontId="6" fillId="3" borderId="1" xfId="1" applyFont="1" applyFill="1" applyBorder="1" applyAlignment="1" applyProtection="1">
      <alignment horizontal="center" vertical="top"/>
    </xf>
    <xf numFmtId="0" fontId="6" fillId="3" borderId="1" xfId="1" applyNumberFormat="1" applyFont="1" applyFill="1" applyBorder="1" applyAlignment="1" applyProtection="1">
      <alignment horizontal="center" vertical="top"/>
    </xf>
    <xf numFmtId="44" fontId="24" fillId="3" borderId="1" xfId="1" applyNumberFormat="1" applyFont="1" applyFill="1" applyBorder="1" applyAlignment="1" applyProtection="1">
      <alignment wrapText="1"/>
    </xf>
    <xf numFmtId="1" fontId="6" fillId="3" borderId="1" xfId="1" applyNumberFormat="1" applyFont="1" applyFill="1" applyBorder="1" applyAlignment="1" applyProtection="1">
      <alignment horizontal="center" vertical="top"/>
    </xf>
    <xf numFmtId="0" fontId="10" fillId="3" borderId="1" xfId="1" applyFont="1" applyFill="1" applyBorder="1" applyAlignment="1" applyProtection="1">
      <alignment horizontal="left" vertical="top"/>
    </xf>
    <xf numFmtId="165" fontId="6" fillId="3" borderId="1" xfId="1" applyNumberFormat="1" applyFont="1" applyFill="1" applyBorder="1" applyAlignment="1" applyProtection="1">
      <alignment horizontal="center" vertical="top"/>
    </xf>
    <xf numFmtId="0" fontId="10" fillId="0" borderId="1" xfId="1" applyFont="1" applyBorder="1" applyAlignment="1" applyProtection="1">
      <alignment horizontal="left" vertical="top"/>
    </xf>
    <xf numFmtId="0" fontId="6" fillId="0" borderId="1" xfId="1" applyFont="1" applyBorder="1" applyAlignment="1" applyProtection="1">
      <alignment horizontal="center" vertical="top"/>
    </xf>
    <xf numFmtId="1" fontId="6" fillId="0" borderId="1" xfId="1" applyNumberFormat="1" applyFont="1" applyBorder="1" applyAlignment="1" applyProtection="1">
      <alignment horizontal="center" vertical="top"/>
    </xf>
    <xf numFmtId="49" fontId="24" fillId="0" borderId="1" xfId="1" quotePrefix="1" applyNumberFormat="1" applyFont="1" applyBorder="1" applyAlignment="1" applyProtection="1">
      <alignment horizontal="center" wrapText="1"/>
    </xf>
    <xf numFmtId="1" fontId="24" fillId="0" borderId="1" xfId="1" quotePrefix="1" applyNumberFormat="1" applyFont="1" applyBorder="1" applyAlignment="1" applyProtection="1">
      <alignment horizontal="center" wrapText="1"/>
    </xf>
    <xf numFmtId="0" fontId="6" fillId="3" borderId="1" xfId="1" applyFont="1" applyFill="1" applyBorder="1" applyAlignment="1" applyProtection="1">
      <alignment wrapText="1"/>
    </xf>
    <xf numFmtId="49" fontId="24" fillId="3" borderId="1" xfId="1" applyNumberFormat="1" applyFont="1" applyFill="1" applyBorder="1" applyAlignment="1" applyProtection="1">
      <alignment wrapText="1"/>
    </xf>
    <xf numFmtId="49" fontId="24" fillId="3" borderId="1" xfId="1" quotePrefix="1" applyNumberFormat="1" applyFont="1" applyFill="1" applyBorder="1" applyAlignment="1" applyProtection="1">
      <alignment wrapText="1"/>
    </xf>
    <xf numFmtId="0" fontId="24" fillId="3" borderId="1" xfId="1" applyFont="1" applyFill="1" applyBorder="1" applyAlignment="1" applyProtection="1">
      <alignment horizontal="center" wrapText="1"/>
    </xf>
    <xf numFmtId="0" fontId="24" fillId="3" borderId="1" xfId="1" applyFont="1" applyFill="1" applyBorder="1" applyAlignment="1" applyProtection="1">
      <alignment wrapText="1"/>
    </xf>
    <xf numFmtId="0" fontId="24" fillId="3" borderId="0" xfId="1" applyFont="1" applyFill="1" applyAlignment="1" applyProtection="1">
      <alignment wrapText="1"/>
    </xf>
    <xf numFmtId="49" fontId="24" fillId="3" borderId="0" xfId="1" quotePrefix="1" applyNumberFormat="1" applyFont="1" applyFill="1" applyAlignment="1" applyProtection="1">
      <alignment wrapText="1"/>
    </xf>
    <xf numFmtId="0" fontId="6" fillId="0" borderId="1" xfId="1" applyFont="1" applyBorder="1" applyAlignment="1" applyProtection="1">
      <alignment horizontal="justify" vertical="top"/>
    </xf>
    <xf numFmtId="0" fontId="6" fillId="0" borderId="1" xfId="1" applyFont="1" applyBorder="1" applyAlignment="1" applyProtection="1">
      <alignment horizontal="left" vertical="top"/>
    </xf>
    <xf numFmtId="165" fontId="6" fillId="0" borderId="1" xfId="1" applyNumberFormat="1" applyFont="1" applyBorder="1" applyAlignment="1" applyProtection="1">
      <alignment horizontal="center" vertical="top"/>
    </xf>
    <xf numFmtId="166" fontId="24" fillId="0" borderId="1" xfId="1" applyNumberFormat="1" applyFont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wrapText="1"/>
    </xf>
    <xf numFmtId="0" fontId="6" fillId="0" borderId="1" xfId="1" applyFont="1" applyBorder="1" applyAlignment="1" applyProtection="1">
      <alignment wrapText="1"/>
    </xf>
    <xf numFmtId="49" fontId="24" fillId="0" borderId="1" xfId="1" applyNumberFormat="1" applyFont="1" applyBorder="1" applyAlignment="1" applyProtection="1">
      <alignment wrapText="1"/>
    </xf>
    <xf numFmtId="49" fontId="24" fillId="0" borderId="1" xfId="1" quotePrefix="1" applyNumberFormat="1" applyFont="1" applyBorder="1" applyAlignment="1" applyProtection="1">
      <alignment wrapText="1"/>
    </xf>
    <xf numFmtId="44" fontId="24" fillId="0" borderId="1" xfId="1" applyNumberFormat="1" applyFont="1" applyBorder="1" applyAlignment="1" applyProtection="1">
      <alignment wrapText="1"/>
    </xf>
    <xf numFmtId="0" fontId="24" fillId="0" borderId="1" xfId="1" applyFont="1" applyBorder="1" applyAlignment="1" applyProtection="1">
      <alignment wrapText="1"/>
    </xf>
    <xf numFmtId="0" fontId="24" fillId="0" borderId="0" xfId="1" applyFont="1" applyAlignment="1" applyProtection="1">
      <alignment wrapText="1"/>
    </xf>
    <xf numFmtId="49" fontId="24" fillId="0" borderId="0" xfId="1" quotePrefix="1" applyNumberFormat="1" applyFont="1" applyAlignment="1" applyProtection="1">
      <alignment wrapText="1"/>
    </xf>
    <xf numFmtId="0" fontId="24" fillId="0" borderId="1" xfId="1" quotePrefix="1" applyNumberFormat="1" applyFont="1" applyBorder="1" applyAlignment="1" applyProtection="1">
      <alignment wrapText="1"/>
    </xf>
    <xf numFmtId="0" fontId="24" fillId="0" borderId="1" xfId="1" quotePrefix="1" applyNumberFormat="1" applyFont="1" applyBorder="1" applyAlignment="1" applyProtection="1">
      <alignment horizontal="center"/>
    </xf>
    <xf numFmtId="1" fontId="24" fillId="0" borderId="0" xfId="1" applyNumberFormat="1" applyFont="1" applyAlignment="1" applyProtection="1">
      <alignment horizontal="center" wrapText="1"/>
    </xf>
    <xf numFmtId="0" fontId="24" fillId="0" borderId="0" xfId="1" applyFont="1" applyAlignment="1" applyProtection="1">
      <alignment horizontal="center" wrapText="1"/>
    </xf>
    <xf numFmtId="44" fontId="23" fillId="0" borderId="0" xfId="1" applyNumberFormat="1" applyFont="1" applyAlignment="1" applyProtection="1">
      <alignment horizontal="center" wrapText="1"/>
    </xf>
    <xf numFmtId="44" fontId="23" fillId="0" borderId="0" xfId="1" applyNumberFormat="1" applyFont="1" applyAlignment="1" applyProtection="1">
      <alignment wrapText="1"/>
    </xf>
    <xf numFmtId="44" fontId="24" fillId="0" borderId="0" xfId="1" applyNumberFormat="1" applyFont="1" applyAlignment="1" applyProtection="1">
      <alignment wrapText="1"/>
    </xf>
    <xf numFmtId="44" fontId="24" fillId="3" borderId="1" xfId="1" applyNumberFormat="1" applyFont="1" applyFill="1" applyBorder="1" applyAlignment="1" applyProtection="1">
      <alignment horizontal="center" wrapText="1"/>
      <protection locked="0"/>
    </xf>
    <xf numFmtId="44" fontId="24" fillId="3" borderId="1" xfId="1" applyNumberFormat="1" applyFont="1" applyFill="1" applyBorder="1" applyAlignment="1" applyProtection="1">
      <alignment wrapText="1"/>
      <protection locked="0"/>
    </xf>
    <xf numFmtId="44" fontId="24" fillId="0" borderId="1" xfId="1" applyNumberFormat="1" applyFont="1" applyBorder="1" applyAlignment="1" applyProtection="1">
      <alignment wrapText="1"/>
      <protection locked="0"/>
    </xf>
    <xf numFmtId="44" fontId="19" fillId="5" borderId="1" xfId="1" applyNumberFormat="1" applyFont="1" applyFill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center"/>
      <protection locked="0"/>
    </xf>
    <xf numFmtId="4" fontId="6" fillId="0" borderId="0" xfId="2" applyNumberFormat="1" applyFont="1" applyBorder="1" applyProtection="1">
      <protection locked="0"/>
    </xf>
    <xf numFmtId="4" fontId="12" fillId="0" borderId="0" xfId="2" applyNumberFormat="1" applyFont="1" applyBorder="1" applyProtection="1">
      <protection locked="0"/>
    </xf>
    <xf numFmtId="167" fontId="12" fillId="0" borderId="0" xfId="2" applyNumberFormat="1" applyFont="1" applyFill="1" applyBorder="1" applyAlignment="1" applyProtection="1">
      <alignment horizontal="right" vertical="top" wrapText="1"/>
      <protection locked="0"/>
    </xf>
  </cellXfs>
  <cellStyles count="4">
    <cellStyle name="Navadno" xfId="0" builtinId="0"/>
    <cellStyle name="Navadno 2" xfId="1"/>
    <cellStyle name="Navadno 3" xfId="2"/>
    <cellStyle name="Navadno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 tint="0.59999389629810485"/>
  </sheetPr>
  <dimension ref="A1:I27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1" customWidth="1"/>
    <col min="7" max="7" width="22.140625" customWidth="1"/>
    <col min="8" max="8" width="15" customWidth="1"/>
    <col min="9" max="9" width="17.28515625" customWidth="1"/>
  </cols>
  <sheetData>
    <row r="1" spans="1:9" ht="14.25" x14ac:dyDescent="0.2">
      <c r="A1" s="49"/>
      <c r="B1" s="49"/>
      <c r="C1" s="49"/>
      <c r="D1" s="49"/>
      <c r="E1" s="49"/>
      <c r="F1" s="49"/>
      <c r="G1" s="49"/>
      <c r="H1" s="49"/>
      <c r="I1" s="50"/>
    </row>
    <row r="2" spans="1:9" ht="14.25" x14ac:dyDescent="0.2">
      <c r="A2" s="49"/>
      <c r="B2" s="49"/>
      <c r="C2" s="49"/>
      <c r="D2" s="49"/>
      <c r="E2" s="49"/>
      <c r="F2" s="49"/>
      <c r="G2" s="49"/>
      <c r="H2" s="49"/>
      <c r="I2" s="50"/>
    </row>
    <row r="3" spans="1:9" ht="14.25" x14ac:dyDescent="0.2">
      <c r="A3" s="49"/>
      <c r="B3" s="49"/>
      <c r="C3" s="49"/>
      <c r="D3" s="49"/>
      <c r="E3" s="49"/>
      <c r="F3" s="49"/>
      <c r="G3" s="49"/>
      <c r="H3" s="49"/>
      <c r="I3" s="50"/>
    </row>
    <row r="4" spans="1:9" ht="14.25" x14ac:dyDescent="0.2">
      <c r="A4" s="49"/>
      <c r="B4" s="49"/>
      <c r="C4" s="49"/>
      <c r="D4" s="49"/>
      <c r="E4" s="49"/>
      <c r="F4" s="49"/>
      <c r="G4" s="49"/>
      <c r="H4" s="49"/>
      <c r="I4" s="50"/>
    </row>
    <row r="5" spans="1:9" ht="14.25" x14ac:dyDescent="0.2">
      <c r="A5" s="49"/>
      <c r="B5" s="49"/>
      <c r="C5" s="49"/>
      <c r="D5" s="49"/>
      <c r="E5" s="49"/>
      <c r="F5" s="49"/>
      <c r="G5" s="49"/>
      <c r="H5" s="49"/>
      <c r="I5" s="50"/>
    </row>
    <row r="6" spans="1:9" ht="14.25" x14ac:dyDescent="0.2">
      <c r="A6" s="49"/>
      <c r="B6" s="49"/>
      <c r="C6" s="49"/>
      <c r="D6" s="49"/>
      <c r="E6" s="49"/>
      <c r="F6" s="49"/>
      <c r="G6" s="49"/>
      <c r="H6" s="49"/>
      <c r="I6" s="50"/>
    </row>
    <row r="7" spans="1:9" ht="14.25" x14ac:dyDescent="0.2">
      <c r="A7" s="49"/>
      <c r="B7" s="49"/>
      <c r="C7" s="49"/>
      <c r="D7" s="49"/>
      <c r="E7" s="49"/>
      <c r="F7" s="49"/>
      <c r="G7" s="49"/>
      <c r="H7" s="49"/>
      <c r="I7" s="50"/>
    </row>
    <row r="8" spans="1:9" ht="19.5" x14ac:dyDescent="0.3">
      <c r="A8" s="49"/>
      <c r="B8" s="51" t="s">
        <v>864</v>
      </c>
      <c r="C8" s="49"/>
      <c r="D8" s="49"/>
      <c r="E8" s="49"/>
      <c r="F8" s="49"/>
      <c r="G8" s="49"/>
      <c r="H8" s="49"/>
      <c r="I8" s="50"/>
    </row>
    <row r="9" spans="1:9" ht="20.25" x14ac:dyDescent="0.3">
      <c r="A9" s="49"/>
      <c r="B9" s="52"/>
      <c r="C9" s="49"/>
      <c r="D9" s="49"/>
      <c r="E9" s="49"/>
      <c r="F9" s="49"/>
      <c r="G9" s="49"/>
      <c r="H9" s="49"/>
      <c r="I9" s="50"/>
    </row>
    <row r="10" spans="1:9" ht="14.25" x14ac:dyDescent="0.2">
      <c r="A10" s="49"/>
      <c r="B10" s="49"/>
      <c r="C10" s="49"/>
      <c r="D10" s="49"/>
      <c r="E10" s="49"/>
      <c r="F10" s="49"/>
      <c r="G10" s="49"/>
      <c r="H10" s="49"/>
      <c r="I10" s="50"/>
    </row>
    <row r="11" spans="1:9" ht="14.25" x14ac:dyDescent="0.2">
      <c r="A11" s="49"/>
      <c r="B11" s="49"/>
      <c r="C11" s="49"/>
      <c r="D11" s="49"/>
      <c r="E11" s="49"/>
      <c r="F11" s="49"/>
      <c r="G11" s="49"/>
      <c r="H11" s="49"/>
      <c r="I11" s="50"/>
    </row>
    <row r="12" spans="1:9" ht="18" x14ac:dyDescent="0.25">
      <c r="A12" s="53"/>
      <c r="B12" s="68" t="s">
        <v>867</v>
      </c>
      <c r="C12" s="68"/>
      <c r="D12" s="68"/>
      <c r="E12" s="68"/>
      <c r="F12" s="68"/>
      <c r="G12" s="68"/>
      <c r="H12" s="68"/>
      <c r="I12" s="54">
        <f>SUM(I17:I24)</f>
        <v>0</v>
      </c>
    </row>
    <row r="13" spans="1:9" ht="14.25" x14ac:dyDescent="0.2">
      <c r="A13" s="49"/>
      <c r="B13" s="49"/>
      <c r="C13" s="49" t="s">
        <v>863</v>
      </c>
      <c r="D13" s="49"/>
      <c r="E13" s="49"/>
      <c r="F13" s="49"/>
      <c r="G13" s="49"/>
      <c r="H13" s="49"/>
      <c r="I13" s="50">
        <f>I12*0.22</f>
        <v>0</v>
      </c>
    </row>
    <row r="14" spans="1:9" ht="18.75" customHeight="1" thickBot="1" x14ac:dyDescent="0.3">
      <c r="A14" s="55"/>
      <c r="B14" s="69" t="s">
        <v>868</v>
      </c>
      <c r="C14" s="69"/>
      <c r="D14" s="69"/>
      <c r="E14" s="69"/>
      <c r="F14" s="69"/>
      <c r="G14" s="69"/>
      <c r="H14" s="69"/>
      <c r="I14" s="56">
        <f>I12+I13</f>
        <v>0</v>
      </c>
    </row>
    <row r="15" spans="1:9" ht="15" thickTop="1" x14ac:dyDescent="0.2">
      <c r="A15" s="49"/>
      <c r="B15" s="49"/>
      <c r="C15" s="49"/>
      <c r="D15" s="49"/>
      <c r="E15" s="49"/>
      <c r="F15" s="49"/>
      <c r="G15" s="49"/>
      <c r="H15" s="49"/>
      <c r="I15" s="50"/>
    </row>
    <row r="16" spans="1:9" ht="14.25" x14ac:dyDescent="0.2">
      <c r="A16" s="49"/>
      <c r="B16" s="49"/>
      <c r="C16" s="49"/>
      <c r="D16" s="49"/>
      <c r="E16" s="49"/>
      <c r="F16" s="49"/>
      <c r="G16" s="49"/>
      <c r="H16" s="49"/>
      <c r="I16" s="50"/>
    </row>
    <row r="17" spans="1:9" ht="14.25" x14ac:dyDescent="0.2">
      <c r="A17" s="49"/>
      <c r="B17" s="49"/>
      <c r="C17" s="49"/>
      <c r="D17" s="49"/>
      <c r="E17" s="49"/>
      <c r="F17" s="49"/>
      <c r="G17" s="49"/>
      <c r="H17" s="49"/>
      <c r="I17" s="50"/>
    </row>
    <row r="18" spans="1:9" ht="15" x14ac:dyDescent="0.25">
      <c r="A18" s="59"/>
      <c r="B18" s="64" t="s">
        <v>865</v>
      </c>
      <c r="C18" s="59"/>
      <c r="D18" s="59"/>
      <c r="E18" s="59"/>
      <c r="F18" s="59"/>
      <c r="G18" s="59"/>
      <c r="H18" s="59"/>
      <c r="I18" s="65">
        <f>+GRADBENA!F17</f>
        <v>0</v>
      </c>
    </row>
    <row r="19" spans="1:9" ht="14.25" x14ac:dyDescent="0.2">
      <c r="A19" s="57"/>
      <c r="B19" s="60"/>
      <c r="C19" s="57"/>
      <c r="D19" s="57"/>
      <c r="E19" s="57"/>
      <c r="F19" s="57"/>
      <c r="G19" s="57"/>
      <c r="H19" s="57"/>
      <c r="I19" s="50"/>
    </row>
    <row r="20" spans="1:9" ht="15" x14ac:dyDescent="0.25">
      <c r="A20" s="61"/>
      <c r="B20" s="64" t="s">
        <v>188</v>
      </c>
      <c r="C20" s="61"/>
      <c r="D20" s="61"/>
      <c r="E20" s="61"/>
      <c r="F20" s="61"/>
      <c r="G20" s="61"/>
      <c r="H20" s="61"/>
      <c r="I20" s="65">
        <f>+'REKAPITULACIJA ELEKTRO'!D26</f>
        <v>0</v>
      </c>
    </row>
    <row r="21" spans="1:9" ht="14.25" x14ac:dyDescent="0.2">
      <c r="A21" s="57"/>
      <c r="B21" s="57"/>
      <c r="C21" s="57"/>
      <c r="D21" s="57"/>
      <c r="E21" s="57"/>
      <c r="F21" s="57"/>
      <c r="G21" s="57"/>
      <c r="H21" s="57"/>
      <c r="I21" s="50"/>
    </row>
    <row r="22" spans="1:9" ht="15.75" thickBot="1" x14ac:dyDescent="0.3">
      <c r="A22" s="62"/>
      <c r="B22" s="62" t="s">
        <v>866</v>
      </c>
      <c r="C22" s="62"/>
      <c r="D22" s="62"/>
      <c r="E22" s="62"/>
      <c r="F22" s="62"/>
      <c r="G22" s="62"/>
      <c r="H22" s="62"/>
      <c r="I22" s="63">
        <f>+ČN!G72</f>
        <v>0</v>
      </c>
    </row>
    <row r="23" spans="1:9" ht="15" thickTop="1" x14ac:dyDescent="0.2">
      <c r="A23" s="57"/>
      <c r="B23" s="57"/>
      <c r="C23" s="57"/>
      <c r="D23" s="57"/>
      <c r="E23" s="57"/>
      <c r="F23" s="57"/>
      <c r="G23" s="57"/>
      <c r="H23" s="57"/>
      <c r="I23" s="58"/>
    </row>
    <row r="24" spans="1:9" ht="14.25" x14ac:dyDescent="0.2">
      <c r="A24" s="49"/>
      <c r="B24" s="49"/>
      <c r="C24" s="49"/>
      <c r="D24" s="49"/>
      <c r="E24" s="49"/>
      <c r="F24" s="49"/>
      <c r="G24" s="49"/>
      <c r="H24" s="49"/>
      <c r="I24" s="50"/>
    </row>
    <row r="25" spans="1:9" ht="14.25" x14ac:dyDescent="0.2">
      <c r="A25" s="49"/>
      <c r="B25" s="49"/>
      <c r="C25" s="49"/>
      <c r="D25" s="49"/>
      <c r="E25" s="49"/>
      <c r="F25" s="49"/>
      <c r="G25" s="49"/>
      <c r="H25" s="49"/>
      <c r="I25" s="50"/>
    </row>
    <row r="26" spans="1:9" ht="14.25" x14ac:dyDescent="0.2">
      <c r="A26" s="49"/>
      <c r="B26" s="49"/>
      <c r="C26" s="49"/>
      <c r="D26" s="49"/>
      <c r="E26" s="49"/>
      <c r="F26" s="49"/>
      <c r="G26" s="49"/>
      <c r="H26" s="49"/>
      <c r="I26" s="50"/>
    </row>
    <row r="27" spans="1:9" ht="14.25" x14ac:dyDescent="0.2">
      <c r="A27" s="49"/>
      <c r="B27" s="49"/>
      <c r="C27" s="49"/>
      <c r="D27" s="49"/>
      <c r="E27" s="49"/>
      <c r="F27" s="49"/>
      <c r="G27" s="49"/>
      <c r="H27" s="49"/>
      <c r="I27" s="50"/>
    </row>
  </sheetData>
  <sheetProtection algorithmName="SHA-512" hashValue="vdspXqZglVCQ27rjg8hCPiGtFne7o9N8LJwzzNY+imC0ebSSRhrPG3FQgMuWEC9nznV2OI8p8GVN+8JdoYm5XA==" saltValue="i2e+n0Tu9bUR13xEcTm4bQ==" spinCount="100000" sheet="1" objects="1" scenarios="1"/>
  <dataConsolidate/>
  <mergeCells count="2">
    <mergeCell ref="B12:H12"/>
    <mergeCell ref="B14:H14"/>
  </mergeCells>
  <pageMargins left="0.7" right="0.7" top="0.75" bottom="0.75" header="0.3" footer="0.3"/>
  <pageSetup paperSize="9" scale="8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9" tint="0.59999389629810485"/>
  </sheetPr>
  <dimension ref="A3:N505"/>
  <sheetViews>
    <sheetView view="pageBreakPreview" zoomScaleNormal="100" zoomScaleSheetLayoutView="100" workbookViewId="0">
      <pane ySplit="17" topLeftCell="A159" activePane="bottomLeft" state="frozen"/>
      <selection pane="bottomLeft" activeCell="E353" sqref="E353"/>
    </sheetView>
  </sheetViews>
  <sheetFormatPr defaultRowHeight="12.75" x14ac:dyDescent="0.2"/>
  <cols>
    <col min="1" max="1" width="5.28515625" style="77" customWidth="1"/>
    <col min="2" max="2" width="45.5703125" style="77" customWidth="1"/>
    <col min="3" max="3" width="7.7109375" style="77" customWidth="1"/>
    <col min="4" max="4" width="9.140625" style="77"/>
    <col min="5" max="5" width="10.28515625" style="123" customWidth="1"/>
    <col min="6" max="6" width="11.140625" style="78" customWidth="1"/>
    <col min="7" max="16384" width="9.140625" style="77"/>
  </cols>
  <sheetData>
    <row r="3" spans="1:6" ht="15" x14ac:dyDescent="0.2">
      <c r="A3" s="76" t="s">
        <v>187</v>
      </c>
      <c r="B3" s="76" t="s">
        <v>85</v>
      </c>
    </row>
    <row r="4" spans="1:6" ht="9.9499999999999993" customHeight="1" x14ac:dyDescent="0.2"/>
    <row r="5" spans="1:6" ht="9.9499999999999993" customHeight="1" x14ac:dyDescent="0.2"/>
    <row r="6" spans="1:6" ht="14.25" x14ac:dyDescent="0.2">
      <c r="B6" s="79" t="s">
        <v>0</v>
      </c>
    </row>
    <row r="7" spans="1:6" ht="14.25" x14ac:dyDescent="0.2">
      <c r="B7" s="79"/>
    </row>
    <row r="8" spans="1:6" ht="20.100000000000001" customHeight="1" x14ac:dyDescent="0.2">
      <c r="B8" s="79" t="s">
        <v>1</v>
      </c>
      <c r="C8" s="79"/>
      <c r="D8" s="79"/>
      <c r="E8" s="124"/>
      <c r="F8" s="80">
        <f>F70</f>
        <v>0</v>
      </c>
    </row>
    <row r="9" spans="1:6" ht="20.100000000000001" customHeight="1" x14ac:dyDescent="0.2">
      <c r="B9" s="79" t="s">
        <v>2</v>
      </c>
      <c r="C9" s="79"/>
      <c r="D9" s="79"/>
      <c r="E9" s="124"/>
      <c r="F9" s="80">
        <f>F152</f>
        <v>0</v>
      </c>
    </row>
    <row r="10" spans="1:6" ht="20.100000000000001" customHeight="1" x14ac:dyDescent="0.2">
      <c r="B10" s="79" t="s">
        <v>3</v>
      </c>
      <c r="C10" s="79"/>
      <c r="D10" s="79"/>
      <c r="E10" s="124"/>
      <c r="F10" s="80">
        <f>F222</f>
        <v>0</v>
      </c>
    </row>
    <row r="11" spans="1:6" ht="20.100000000000001" customHeight="1" x14ac:dyDescent="0.2">
      <c r="B11" s="79" t="s">
        <v>4</v>
      </c>
      <c r="C11" s="79"/>
      <c r="D11" s="79"/>
      <c r="E11" s="124"/>
      <c r="F11" s="80">
        <f>F287</f>
        <v>0</v>
      </c>
    </row>
    <row r="12" spans="1:6" ht="20.100000000000001" customHeight="1" x14ac:dyDescent="0.2">
      <c r="B12" s="79" t="s">
        <v>5</v>
      </c>
      <c r="C12" s="79"/>
      <c r="D12" s="79"/>
      <c r="E12" s="124"/>
      <c r="F12" s="80">
        <f>F313</f>
        <v>0</v>
      </c>
    </row>
    <row r="13" spans="1:6" ht="20.100000000000001" customHeight="1" x14ac:dyDescent="0.2">
      <c r="B13" s="79" t="s">
        <v>52</v>
      </c>
      <c r="C13" s="79"/>
      <c r="D13" s="79"/>
      <c r="E13" s="124"/>
      <c r="F13" s="80">
        <f>F353</f>
        <v>0</v>
      </c>
    </row>
    <row r="14" spans="1:6" ht="20.100000000000001" customHeight="1" x14ac:dyDescent="0.2">
      <c r="B14" s="79" t="s">
        <v>86</v>
      </c>
      <c r="C14" s="79"/>
      <c r="D14" s="79"/>
      <c r="E14" s="124"/>
      <c r="F14" s="80">
        <f>SUM(F8:F13)</f>
        <v>0</v>
      </c>
    </row>
    <row r="15" spans="1:6" ht="20.100000000000001" customHeight="1" x14ac:dyDescent="0.2">
      <c r="B15" s="79" t="s">
        <v>87</v>
      </c>
      <c r="C15" s="81">
        <v>0.03</v>
      </c>
      <c r="D15" s="79"/>
      <c r="E15" s="124"/>
      <c r="F15" s="80">
        <f>SUM(F14*C15)</f>
        <v>0</v>
      </c>
    </row>
    <row r="16" spans="1:6" ht="14.25" x14ac:dyDescent="0.2">
      <c r="B16" s="79"/>
      <c r="C16" s="79"/>
      <c r="D16" s="79"/>
      <c r="E16" s="124"/>
      <c r="F16" s="80"/>
    </row>
    <row r="17" spans="1:14" ht="15" x14ac:dyDescent="0.25">
      <c r="B17" s="82" t="s">
        <v>88</v>
      </c>
      <c r="C17" s="82"/>
      <c r="D17" s="82"/>
      <c r="E17" s="125" t="s">
        <v>6</v>
      </c>
      <c r="F17" s="83">
        <f>F14+F15</f>
        <v>0</v>
      </c>
    </row>
    <row r="18" spans="1:14" ht="15.75" x14ac:dyDescent="0.25">
      <c r="B18" s="76"/>
      <c r="C18" s="76"/>
      <c r="D18" s="76"/>
      <c r="E18" s="126"/>
      <c r="F18" s="84"/>
      <c r="J18" s="79"/>
      <c r="K18" s="79"/>
      <c r="L18" s="79"/>
      <c r="M18" s="80"/>
      <c r="N18" s="83"/>
    </row>
    <row r="19" spans="1:14" ht="15" x14ac:dyDescent="0.2">
      <c r="B19" s="76"/>
      <c r="C19" s="76"/>
      <c r="D19" s="76"/>
      <c r="E19" s="126"/>
      <c r="F19" s="84"/>
    </row>
    <row r="20" spans="1:14" ht="15" x14ac:dyDescent="0.2">
      <c r="B20" s="76"/>
      <c r="C20" s="76"/>
      <c r="D20" s="76"/>
      <c r="E20" s="126"/>
      <c r="F20" s="84"/>
    </row>
    <row r="21" spans="1:14" ht="15.75" x14ac:dyDescent="0.25">
      <c r="B21" s="143" t="s">
        <v>1</v>
      </c>
    </row>
    <row r="23" spans="1:14" x14ac:dyDescent="0.2">
      <c r="A23" s="85" t="s">
        <v>53</v>
      </c>
      <c r="B23" s="85" t="s">
        <v>54</v>
      </c>
      <c r="C23" s="85" t="s">
        <v>55</v>
      </c>
      <c r="D23" s="85" t="s">
        <v>57</v>
      </c>
      <c r="E23" s="127" t="s">
        <v>56</v>
      </c>
      <c r="F23" s="86" t="s">
        <v>58</v>
      </c>
    </row>
    <row r="25" spans="1:14" x14ac:dyDescent="0.2">
      <c r="A25" s="87">
        <v>1</v>
      </c>
      <c r="B25" s="88" t="s">
        <v>7</v>
      </c>
    </row>
    <row r="26" spans="1:14" x14ac:dyDescent="0.2">
      <c r="A26" s="85"/>
      <c r="B26" s="77" t="s">
        <v>8</v>
      </c>
      <c r="C26" s="89" t="s">
        <v>68</v>
      </c>
      <c r="D26" s="77">
        <v>1</v>
      </c>
      <c r="E26" s="123">
        <v>0</v>
      </c>
      <c r="F26" s="78">
        <f>D26*E26</f>
        <v>0</v>
      </c>
    </row>
    <row r="27" spans="1:14" x14ac:dyDescent="0.2">
      <c r="A27" s="85"/>
      <c r="C27" s="90"/>
    </row>
    <row r="28" spans="1:14" x14ac:dyDescent="0.2">
      <c r="A28" s="85">
        <v>2</v>
      </c>
      <c r="B28" s="77" t="s">
        <v>9</v>
      </c>
      <c r="C28" s="90"/>
    </row>
    <row r="29" spans="1:14" x14ac:dyDescent="0.2">
      <c r="A29" s="85"/>
      <c r="B29" s="77" t="s">
        <v>8</v>
      </c>
      <c r="C29" s="89" t="s">
        <v>68</v>
      </c>
      <c r="D29" s="77">
        <v>1</v>
      </c>
      <c r="E29" s="123">
        <v>0</v>
      </c>
      <c r="F29" s="78">
        <f>D29*E29</f>
        <v>0</v>
      </c>
    </row>
    <row r="30" spans="1:14" x14ac:dyDescent="0.2">
      <c r="A30" s="85"/>
      <c r="C30" s="90"/>
    </row>
    <row r="31" spans="1:14" x14ac:dyDescent="0.2">
      <c r="A31" s="85">
        <v>3</v>
      </c>
      <c r="B31" s="77" t="s">
        <v>89</v>
      </c>
      <c r="C31" s="90"/>
    </row>
    <row r="32" spans="1:14" x14ac:dyDescent="0.2">
      <c r="A32" s="85"/>
      <c r="B32" s="77" t="s">
        <v>8</v>
      </c>
      <c r="C32" s="89" t="s">
        <v>68</v>
      </c>
      <c r="D32" s="77">
        <v>1</v>
      </c>
      <c r="E32" s="123">
        <v>0</v>
      </c>
      <c r="F32" s="78">
        <f>D32*E32</f>
        <v>0</v>
      </c>
    </row>
    <row r="33" spans="1:6" x14ac:dyDescent="0.2">
      <c r="A33" s="85"/>
      <c r="C33" s="90"/>
    </row>
    <row r="34" spans="1:6" ht="25.5" x14ac:dyDescent="0.2">
      <c r="A34" s="87">
        <v>4</v>
      </c>
      <c r="B34" s="88" t="s">
        <v>10</v>
      </c>
      <c r="C34" s="90"/>
    </row>
    <row r="35" spans="1:6" x14ac:dyDescent="0.2">
      <c r="A35" s="85"/>
      <c r="B35" s="77" t="s">
        <v>8</v>
      </c>
      <c r="C35" s="89" t="s">
        <v>68</v>
      </c>
      <c r="D35" s="77">
        <v>1</v>
      </c>
      <c r="E35" s="123">
        <v>0</v>
      </c>
      <c r="F35" s="78">
        <f>D35*E35</f>
        <v>0</v>
      </c>
    </row>
    <row r="36" spans="1:6" x14ac:dyDescent="0.2">
      <c r="A36" s="85"/>
      <c r="C36" s="90"/>
    </row>
    <row r="37" spans="1:6" ht="25.5" x14ac:dyDescent="0.2">
      <c r="A37" s="87">
        <v>5</v>
      </c>
      <c r="B37" s="88" t="s">
        <v>11</v>
      </c>
      <c r="C37" s="90"/>
    </row>
    <row r="38" spans="1:6" x14ac:dyDescent="0.2">
      <c r="A38" s="85"/>
      <c r="B38" s="88" t="s">
        <v>12</v>
      </c>
      <c r="C38" s="90"/>
    </row>
    <row r="39" spans="1:6" x14ac:dyDescent="0.2">
      <c r="A39" s="85"/>
      <c r="B39" s="77" t="s">
        <v>8</v>
      </c>
      <c r="C39" s="89" t="s">
        <v>68</v>
      </c>
      <c r="D39" s="77">
        <v>1</v>
      </c>
      <c r="E39" s="123">
        <v>0</v>
      </c>
      <c r="F39" s="78">
        <f>D39*E39</f>
        <v>0</v>
      </c>
    </row>
    <row r="40" spans="1:6" x14ac:dyDescent="0.2">
      <c r="A40" s="85"/>
      <c r="C40" s="89"/>
    </row>
    <row r="41" spans="1:6" ht="38.25" x14ac:dyDescent="0.2">
      <c r="A41" s="87">
        <v>6</v>
      </c>
      <c r="B41" s="91" t="s">
        <v>171</v>
      </c>
      <c r="C41" s="89"/>
    </row>
    <row r="42" spans="1:6" x14ac:dyDescent="0.2">
      <c r="A42" s="87"/>
      <c r="C42" s="89" t="s">
        <v>35</v>
      </c>
      <c r="D42" s="77">
        <v>30</v>
      </c>
      <c r="E42" s="123">
        <v>0</v>
      </c>
      <c r="F42" s="78">
        <f>D42*E42</f>
        <v>0</v>
      </c>
    </row>
    <row r="43" spans="1:6" x14ac:dyDescent="0.2">
      <c r="A43" s="87"/>
      <c r="C43" s="89"/>
    </row>
    <row r="44" spans="1:6" ht="25.5" x14ac:dyDescent="0.2">
      <c r="A44" s="87">
        <v>7</v>
      </c>
      <c r="B44" s="88" t="s">
        <v>91</v>
      </c>
      <c r="C44" s="89"/>
    </row>
    <row r="45" spans="1:6" x14ac:dyDescent="0.2">
      <c r="A45" s="87"/>
      <c r="C45" s="89" t="s">
        <v>68</v>
      </c>
      <c r="D45" s="77">
        <v>1</v>
      </c>
      <c r="E45" s="123">
        <v>0</v>
      </c>
      <c r="F45" s="78">
        <f>D45*E45</f>
        <v>0</v>
      </c>
    </row>
    <row r="46" spans="1:6" x14ac:dyDescent="0.2">
      <c r="A46" s="87"/>
      <c r="C46" s="89"/>
    </row>
    <row r="47" spans="1:6" ht="38.25" x14ac:dyDescent="0.2">
      <c r="A47" s="87">
        <v>8</v>
      </c>
      <c r="B47" s="88" t="s">
        <v>92</v>
      </c>
      <c r="C47" s="89"/>
    </row>
    <row r="48" spans="1:6" x14ac:dyDescent="0.2">
      <c r="A48" s="87"/>
      <c r="C48" s="89" t="s">
        <v>68</v>
      </c>
      <c r="D48" s="77">
        <v>1</v>
      </c>
      <c r="E48" s="123">
        <v>0</v>
      </c>
      <c r="F48" s="78">
        <f>D48*E48</f>
        <v>0</v>
      </c>
    </row>
    <row r="49" spans="1:6" x14ac:dyDescent="0.2">
      <c r="A49" s="87"/>
      <c r="C49" s="89"/>
    </row>
    <row r="50" spans="1:6" ht="25.5" x14ac:dyDescent="0.2">
      <c r="A50" s="87">
        <v>9</v>
      </c>
      <c r="B50" s="88" t="s">
        <v>93</v>
      </c>
      <c r="C50" s="89"/>
    </row>
    <row r="51" spans="1:6" x14ac:dyDescent="0.2">
      <c r="A51" s="87"/>
      <c r="C51" s="89" t="s">
        <v>68</v>
      </c>
      <c r="D51" s="77">
        <v>1</v>
      </c>
      <c r="E51" s="123">
        <v>0</v>
      </c>
      <c r="F51" s="78">
        <f>D51*E51</f>
        <v>0</v>
      </c>
    </row>
    <row r="52" spans="1:6" x14ac:dyDescent="0.2">
      <c r="A52" s="87"/>
      <c r="C52" s="89"/>
    </row>
    <row r="53" spans="1:6" ht="25.5" x14ac:dyDescent="0.2">
      <c r="A53" s="87">
        <v>10</v>
      </c>
      <c r="B53" s="88" t="s">
        <v>94</v>
      </c>
      <c r="C53" s="89"/>
    </row>
    <row r="54" spans="1:6" x14ac:dyDescent="0.2">
      <c r="A54" s="87"/>
      <c r="C54" s="89" t="s">
        <v>68</v>
      </c>
      <c r="D54" s="77">
        <v>1</v>
      </c>
      <c r="E54" s="123">
        <v>0</v>
      </c>
      <c r="F54" s="78">
        <f>D54*E54</f>
        <v>0</v>
      </c>
    </row>
    <row r="55" spans="1:6" x14ac:dyDescent="0.2">
      <c r="A55" s="87"/>
      <c r="C55" s="89"/>
    </row>
    <row r="56" spans="1:6" ht="25.5" x14ac:dyDescent="0.2">
      <c r="A56" s="87">
        <v>11</v>
      </c>
      <c r="B56" s="88" t="s">
        <v>95</v>
      </c>
      <c r="C56" s="89"/>
    </row>
    <row r="57" spans="1:6" x14ac:dyDescent="0.2">
      <c r="A57" s="85"/>
      <c r="C57" s="89" t="s">
        <v>68</v>
      </c>
      <c r="D57" s="77">
        <v>1</v>
      </c>
      <c r="E57" s="123">
        <v>0</v>
      </c>
      <c r="F57" s="78">
        <f>D57*E57</f>
        <v>0</v>
      </c>
    </row>
    <row r="58" spans="1:6" x14ac:dyDescent="0.2">
      <c r="A58" s="85"/>
      <c r="C58" s="89"/>
    </row>
    <row r="59" spans="1:6" x14ac:dyDescent="0.2">
      <c r="A59" s="92" t="s">
        <v>123</v>
      </c>
      <c r="B59" s="93" t="s">
        <v>120</v>
      </c>
      <c r="C59" s="94"/>
      <c r="D59" s="94"/>
      <c r="E59" s="128"/>
      <c r="F59" s="95"/>
    </row>
    <row r="60" spans="1:6" x14ac:dyDescent="0.2">
      <c r="A60" s="94"/>
      <c r="B60" s="93" t="s">
        <v>121</v>
      </c>
      <c r="C60" s="94"/>
      <c r="D60" s="94"/>
      <c r="E60" s="128"/>
      <c r="F60" s="95"/>
    </row>
    <row r="61" spans="1:6" x14ac:dyDescent="0.2">
      <c r="A61" s="94"/>
      <c r="B61" s="93" t="s">
        <v>122</v>
      </c>
      <c r="C61" s="96" t="s">
        <v>21</v>
      </c>
      <c r="D61" s="97">
        <v>10</v>
      </c>
      <c r="E61" s="129">
        <v>0</v>
      </c>
      <c r="F61" s="98">
        <f>D61*E61</f>
        <v>0</v>
      </c>
    </row>
    <row r="62" spans="1:6" x14ac:dyDescent="0.2">
      <c r="A62" s="85"/>
      <c r="C62" s="89"/>
    </row>
    <row r="63" spans="1:6" ht="15" customHeight="1" x14ac:dyDescent="0.2">
      <c r="A63" s="99" t="s">
        <v>118</v>
      </c>
      <c r="B63" s="100" t="s">
        <v>119</v>
      </c>
      <c r="C63" s="94"/>
      <c r="D63" s="94"/>
      <c r="E63" s="128"/>
      <c r="F63" s="95"/>
    </row>
    <row r="64" spans="1:6" ht="15" customHeight="1" x14ac:dyDescent="0.2">
      <c r="A64" s="94"/>
      <c r="B64" s="101" t="s">
        <v>115</v>
      </c>
      <c r="C64" s="96" t="s">
        <v>116</v>
      </c>
      <c r="D64" s="102">
        <v>1</v>
      </c>
      <c r="E64" s="129">
        <v>0</v>
      </c>
      <c r="F64" s="98">
        <f>D64*E64</f>
        <v>0</v>
      </c>
    </row>
    <row r="65" spans="1:6" ht="15" customHeight="1" x14ac:dyDescent="0.2">
      <c r="A65" s="94"/>
      <c r="B65" s="93"/>
      <c r="C65" s="96"/>
      <c r="D65" s="102"/>
      <c r="E65" s="129"/>
      <c r="F65" s="95"/>
    </row>
    <row r="66" spans="1:6" ht="15" customHeight="1" x14ac:dyDescent="0.2">
      <c r="A66" s="92" t="s">
        <v>124</v>
      </c>
      <c r="B66" s="101" t="s">
        <v>117</v>
      </c>
      <c r="C66" s="96"/>
      <c r="D66" s="102"/>
      <c r="E66" s="129"/>
      <c r="F66" s="95"/>
    </row>
    <row r="67" spans="1:6" ht="15" customHeight="1" x14ac:dyDescent="0.25">
      <c r="A67" s="103"/>
      <c r="B67" s="101" t="s">
        <v>115</v>
      </c>
      <c r="C67" s="96" t="s">
        <v>116</v>
      </c>
      <c r="D67" s="102">
        <v>1</v>
      </c>
      <c r="E67" s="129">
        <v>0</v>
      </c>
      <c r="F67" s="98">
        <f>D67*E67</f>
        <v>0</v>
      </c>
    </row>
    <row r="68" spans="1:6" x14ac:dyDescent="0.2">
      <c r="A68" s="85"/>
      <c r="C68" s="89"/>
    </row>
    <row r="69" spans="1:6" x14ac:dyDescent="0.2">
      <c r="A69" s="141"/>
      <c r="B69" s="134"/>
      <c r="C69" s="134"/>
      <c r="D69" s="134"/>
      <c r="E69" s="135"/>
      <c r="F69" s="136"/>
    </row>
    <row r="70" spans="1:6" ht="16.5" thickBot="1" x14ac:dyDescent="0.3">
      <c r="A70" s="137"/>
      <c r="B70" s="138" t="s">
        <v>13</v>
      </c>
      <c r="C70" s="138"/>
      <c r="D70" s="138"/>
      <c r="E70" s="139"/>
      <c r="F70" s="142">
        <f>SUM(F25:F68)</f>
        <v>0</v>
      </c>
    </row>
    <row r="71" spans="1:6" x14ac:dyDescent="0.2">
      <c r="A71" s="85"/>
    </row>
    <row r="72" spans="1:6" x14ac:dyDescent="0.2">
      <c r="A72" s="85"/>
    </row>
    <row r="73" spans="1:6" ht="15.75" x14ac:dyDescent="0.25">
      <c r="A73" s="104"/>
      <c r="B73" s="143" t="s">
        <v>2</v>
      </c>
    </row>
    <row r="74" spans="1:6" x14ac:dyDescent="0.2">
      <c r="A74" s="85"/>
    </row>
    <row r="75" spans="1:6" ht="54" customHeight="1" x14ac:dyDescent="0.2">
      <c r="A75" s="85"/>
      <c r="B75" s="88" t="s">
        <v>14</v>
      </c>
    </row>
    <row r="76" spans="1:6" x14ac:dyDescent="0.2">
      <c r="A76" s="85"/>
    </row>
    <row r="77" spans="1:6" x14ac:dyDescent="0.2">
      <c r="A77" s="85"/>
      <c r="B77" s="77" t="s">
        <v>15</v>
      </c>
    </row>
    <row r="78" spans="1:6" ht="38.25" x14ac:dyDescent="0.2">
      <c r="A78" s="85"/>
      <c r="B78" s="91" t="s">
        <v>146</v>
      </c>
    </row>
    <row r="79" spans="1:6" x14ac:dyDescent="0.2">
      <c r="A79" s="85"/>
      <c r="B79" s="88"/>
    </row>
    <row r="80" spans="1:6" x14ac:dyDescent="0.2">
      <c r="A80" s="85"/>
      <c r="B80" s="77" t="s">
        <v>16</v>
      </c>
    </row>
    <row r="81" spans="1:6" ht="12.75" customHeight="1" x14ac:dyDescent="0.2">
      <c r="A81" s="85"/>
      <c r="B81" s="77" t="s">
        <v>17</v>
      </c>
    </row>
    <row r="82" spans="1:6" x14ac:dyDescent="0.2">
      <c r="A82" s="87"/>
      <c r="B82" s="91" t="s">
        <v>18</v>
      </c>
    </row>
    <row r="83" spans="1:6" ht="25.5" x14ac:dyDescent="0.2">
      <c r="A83" s="85"/>
      <c r="B83" s="88" t="s">
        <v>81</v>
      </c>
    </row>
    <row r="84" spans="1:6" x14ac:dyDescent="0.2">
      <c r="A84" s="85"/>
      <c r="B84" s="105" t="s">
        <v>64</v>
      </c>
    </row>
    <row r="85" spans="1:6" x14ac:dyDescent="0.2">
      <c r="A85" s="85"/>
    </row>
    <row r="86" spans="1:6" x14ac:dyDescent="0.2">
      <c r="A86" s="85" t="s">
        <v>53</v>
      </c>
      <c r="B86" s="85" t="s">
        <v>54</v>
      </c>
      <c r="C86" s="85" t="s">
        <v>55</v>
      </c>
      <c r="D86" s="85" t="s">
        <v>57</v>
      </c>
      <c r="E86" s="127" t="s">
        <v>56</v>
      </c>
      <c r="F86" s="86" t="s">
        <v>58</v>
      </c>
    </row>
    <row r="87" spans="1:6" x14ac:dyDescent="0.2">
      <c r="A87" s="85"/>
    </row>
    <row r="88" spans="1:6" ht="27.75" customHeight="1" x14ac:dyDescent="0.2">
      <c r="A88" s="87">
        <v>1</v>
      </c>
      <c r="B88" s="88" t="s">
        <v>172</v>
      </c>
    </row>
    <row r="89" spans="1:6" x14ac:dyDescent="0.2">
      <c r="A89" s="85"/>
      <c r="B89" s="90"/>
      <c r="C89" s="89" t="s">
        <v>21</v>
      </c>
      <c r="D89" s="89">
        <v>100</v>
      </c>
      <c r="E89" s="123">
        <v>0</v>
      </c>
      <c r="F89" s="78">
        <f>D89*E89</f>
        <v>0</v>
      </c>
    </row>
    <row r="90" spans="1:6" x14ac:dyDescent="0.2">
      <c r="A90" s="85"/>
      <c r="B90" s="90"/>
      <c r="C90" s="89"/>
      <c r="D90" s="89"/>
    </row>
    <row r="91" spans="1:6" ht="51" x14ac:dyDescent="0.2">
      <c r="A91" s="87">
        <v>2</v>
      </c>
      <c r="B91" s="88" t="s">
        <v>147</v>
      </c>
    </row>
    <row r="92" spans="1:6" x14ac:dyDescent="0.2">
      <c r="A92" s="85"/>
      <c r="B92" s="90"/>
      <c r="C92" s="89" t="s">
        <v>19</v>
      </c>
      <c r="D92" s="89">
        <v>80</v>
      </c>
      <c r="E92" s="123">
        <v>0</v>
      </c>
      <c r="F92" s="78">
        <f>D92*E92</f>
        <v>0</v>
      </c>
    </row>
    <row r="93" spans="1:6" x14ac:dyDescent="0.2">
      <c r="A93" s="85"/>
    </row>
    <row r="94" spans="1:6" ht="76.5" x14ac:dyDescent="0.2">
      <c r="A94" s="87">
        <v>3</v>
      </c>
      <c r="B94" s="88" t="s">
        <v>148</v>
      </c>
    </row>
    <row r="95" spans="1:6" x14ac:dyDescent="0.2">
      <c r="B95" s="77" t="s">
        <v>96</v>
      </c>
    </row>
    <row r="96" spans="1:6" x14ac:dyDescent="0.2">
      <c r="A96" s="85"/>
      <c r="C96" s="77" t="s">
        <v>19</v>
      </c>
      <c r="D96" s="77">
        <v>300</v>
      </c>
      <c r="E96" s="123">
        <v>0</v>
      </c>
      <c r="F96" s="78">
        <f>D96*E96</f>
        <v>0</v>
      </c>
    </row>
    <row r="97" spans="1:6" x14ac:dyDescent="0.2">
      <c r="A97" s="85"/>
    </row>
    <row r="98" spans="1:6" ht="25.5" x14ac:dyDescent="0.2">
      <c r="A98" s="87">
        <v>4</v>
      </c>
      <c r="B98" s="88" t="s">
        <v>97</v>
      </c>
    </row>
    <row r="99" spans="1:6" x14ac:dyDescent="0.2">
      <c r="A99" s="85"/>
      <c r="C99" s="77" t="s">
        <v>68</v>
      </c>
      <c r="D99" s="77">
        <v>1</v>
      </c>
      <c r="E99" s="123">
        <v>0</v>
      </c>
      <c r="F99" s="78">
        <f>D99*E99</f>
        <v>0</v>
      </c>
    </row>
    <row r="100" spans="1:6" x14ac:dyDescent="0.2">
      <c r="A100" s="85"/>
    </row>
    <row r="101" spans="1:6" ht="38.25" x14ac:dyDescent="0.2">
      <c r="A101" s="87">
        <v>5</v>
      </c>
      <c r="B101" s="88" t="s">
        <v>106</v>
      </c>
    </row>
    <row r="102" spans="1:6" x14ac:dyDescent="0.2">
      <c r="A102" s="85"/>
      <c r="C102" s="77" t="s">
        <v>68</v>
      </c>
      <c r="D102" s="77">
        <v>1</v>
      </c>
      <c r="E102" s="123">
        <v>0</v>
      </c>
      <c r="F102" s="78">
        <f>D102*E102</f>
        <v>0</v>
      </c>
    </row>
    <row r="104" spans="1:6" ht="28.5" customHeight="1" x14ac:dyDescent="0.2">
      <c r="A104" s="87">
        <v>6</v>
      </c>
      <c r="B104" s="91" t="s">
        <v>98</v>
      </c>
    </row>
    <row r="105" spans="1:6" x14ac:dyDescent="0.2">
      <c r="A105" s="85"/>
      <c r="C105" s="77" t="s">
        <v>19</v>
      </c>
      <c r="D105" s="77">
        <v>8</v>
      </c>
      <c r="E105" s="123">
        <v>0</v>
      </c>
      <c r="F105" s="78">
        <f>D105*E105</f>
        <v>0</v>
      </c>
    </row>
    <row r="106" spans="1:6" x14ac:dyDescent="0.2">
      <c r="A106" s="85"/>
    </row>
    <row r="107" spans="1:6" ht="51" x14ac:dyDescent="0.2">
      <c r="A107" s="87">
        <v>7</v>
      </c>
      <c r="B107" s="88" t="s">
        <v>99</v>
      </c>
    </row>
    <row r="108" spans="1:6" x14ac:dyDescent="0.2">
      <c r="B108" s="77" t="s">
        <v>96</v>
      </c>
    </row>
    <row r="109" spans="1:6" x14ac:dyDescent="0.2">
      <c r="A109" s="85"/>
      <c r="C109" s="77" t="s">
        <v>19</v>
      </c>
      <c r="D109" s="77">
        <v>150</v>
      </c>
      <c r="E109" s="123">
        <v>0</v>
      </c>
      <c r="F109" s="78">
        <f>D109*E109</f>
        <v>0</v>
      </c>
    </row>
    <row r="110" spans="1:6" x14ac:dyDescent="0.2">
      <c r="A110" s="85"/>
    </row>
    <row r="111" spans="1:6" ht="17.25" customHeight="1" x14ac:dyDescent="0.2">
      <c r="A111" s="87">
        <v>8</v>
      </c>
      <c r="B111" s="91" t="s">
        <v>100</v>
      </c>
    </row>
    <row r="112" spans="1:6" x14ac:dyDescent="0.2">
      <c r="A112" s="85"/>
      <c r="C112" s="77" t="s">
        <v>68</v>
      </c>
      <c r="D112" s="77">
        <v>1</v>
      </c>
      <c r="E112" s="123">
        <v>0</v>
      </c>
      <c r="F112" s="78">
        <f>D112*E112</f>
        <v>0</v>
      </c>
    </row>
    <row r="113" spans="1:6" x14ac:dyDescent="0.2">
      <c r="A113" s="85"/>
    </row>
    <row r="114" spans="1:6" x14ac:dyDescent="0.2">
      <c r="A114" s="87">
        <v>9</v>
      </c>
      <c r="B114" s="91" t="s">
        <v>101</v>
      </c>
    </row>
    <row r="115" spans="1:6" x14ac:dyDescent="0.2">
      <c r="A115" s="85"/>
      <c r="C115" s="77" t="s">
        <v>38</v>
      </c>
      <c r="D115" s="77">
        <v>300</v>
      </c>
      <c r="E115" s="123">
        <v>0</v>
      </c>
      <c r="F115" s="78">
        <f>D115*E115</f>
        <v>0</v>
      </c>
    </row>
    <row r="116" spans="1:6" x14ac:dyDescent="0.2">
      <c r="A116" s="85"/>
    </row>
    <row r="117" spans="1:6" ht="25.5" x14ac:dyDescent="0.2">
      <c r="A117" s="87">
        <v>10</v>
      </c>
      <c r="B117" s="88" t="s">
        <v>20</v>
      </c>
    </row>
    <row r="118" spans="1:6" x14ac:dyDescent="0.2">
      <c r="A118" s="85"/>
      <c r="C118" s="77" t="s">
        <v>21</v>
      </c>
      <c r="D118" s="77">
        <v>90</v>
      </c>
      <c r="E118" s="123">
        <v>0</v>
      </c>
      <c r="F118" s="78">
        <f>D118*E118</f>
        <v>0</v>
      </c>
    </row>
    <row r="119" spans="1:6" x14ac:dyDescent="0.2">
      <c r="A119" s="85"/>
    </row>
    <row r="120" spans="1:6" ht="38.25" x14ac:dyDescent="0.2">
      <c r="A120" s="87">
        <v>11</v>
      </c>
      <c r="B120" s="91" t="s">
        <v>102</v>
      </c>
    </row>
    <row r="121" spans="1:6" x14ac:dyDescent="0.2">
      <c r="A121" s="87"/>
      <c r="B121" s="106" t="s">
        <v>167</v>
      </c>
    </row>
    <row r="122" spans="1:6" ht="15" customHeight="1" x14ac:dyDescent="0.2">
      <c r="A122" s="85"/>
      <c r="C122" s="77" t="s">
        <v>19</v>
      </c>
      <c r="D122" s="77">
        <v>30</v>
      </c>
      <c r="E122" s="123">
        <v>0</v>
      </c>
      <c r="F122" s="78">
        <f>D122*E122</f>
        <v>0</v>
      </c>
    </row>
    <row r="123" spans="1:6" x14ac:dyDescent="0.2">
      <c r="A123" s="85"/>
    </row>
    <row r="124" spans="1:6" ht="41.25" customHeight="1" x14ac:dyDescent="0.2">
      <c r="A124" s="87">
        <v>12</v>
      </c>
      <c r="B124" s="107" t="s">
        <v>103</v>
      </c>
      <c r="C124" s="89"/>
      <c r="D124" s="89"/>
      <c r="E124" s="130"/>
      <c r="F124" s="108"/>
    </row>
    <row r="125" spans="1:6" ht="15" customHeight="1" x14ac:dyDescent="0.2">
      <c r="A125" s="87"/>
      <c r="B125" s="107"/>
      <c r="C125" s="89" t="s">
        <v>19</v>
      </c>
      <c r="D125" s="89">
        <v>30</v>
      </c>
      <c r="E125" s="130">
        <v>0</v>
      </c>
      <c r="F125" s="78">
        <f>D125*E125</f>
        <v>0</v>
      </c>
    </row>
    <row r="126" spans="1:6" ht="15" customHeight="1" x14ac:dyDescent="0.2">
      <c r="A126" s="87"/>
      <c r="B126" s="107"/>
      <c r="C126" s="89"/>
      <c r="D126" s="89"/>
      <c r="E126" s="130"/>
    </row>
    <row r="127" spans="1:6" ht="51" x14ac:dyDescent="0.2">
      <c r="A127" s="87">
        <v>13</v>
      </c>
      <c r="B127" s="107" t="s">
        <v>180</v>
      </c>
      <c r="C127" s="89"/>
      <c r="D127" s="89"/>
      <c r="E127" s="130"/>
    </row>
    <row r="128" spans="1:6" ht="15" customHeight="1" x14ac:dyDescent="0.2">
      <c r="A128" s="87"/>
      <c r="B128" s="107" t="s">
        <v>22</v>
      </c>
      <c r="C128" s="89"/>
      <c r="D128" s="89"/>
      <c r="E128" s="130"/>
      <c r="F128" s="108"/>
    </row>
    <row r="129" spans="1:6" ht="15" customHeight="1" x14ac:dyDescent="0.2">
      <c r="A129" s="87"/>
      <c r="B129" s="77" t="s">
        <v>104</v>
      </c>
      <c r="C129" s="89"/>
      <c r="D129" s="89"/>
      <c r="E129" s="130"/>
      <c r="F129" s="108"/>
    </row>
    <row r="130" spans="1:6" ht="15" customHeight="1" x14ac:dyDescent="0.2">
      <c r="A130" s="87"/>
      <c r="B130" s="107"/>
      <c r="C130" s="89" t="s">
        <v>19</v>
      </c>
      <c r="D130" s="89">
        <v>250</v>
      </c>
      <c r="E130" s="130">
        <v>0</v>
      </c>
      <c r="F130" s="78">
        <f>D130*E130</f>
        <v>0</v>
      </c>
    </row>
    <row r="131" spans="1:6" ht="15" customHeight="1" x14ac:dyDescent="0.2">
      <c r="A131" s="87"/>
      <c r="B131" s="107"/>
      <c r="C131" s="89"/>
      <c r="D131" s="89"/>
      <c r="E131" s="130"/>
      <c r="F131" s="108"/>
    </row>
    <row r="132" spans="1:6" ht="51" x14ac:dyDescent="0.2">
      <c r="A132" s="87">
        <v>14</v>
      </c>
      <c r="B132" s="88" t="s">
        <v>105</v>
      </c>
    </row>
    <row r="133" spans="1:6" x14ac:dyDescent="0.2">
      <c r="A133" s="109"/>
      <c r="C133" s="77" t="s">
        <v>19</v>
      </c>
      <c r="D133" s="77">
        <v>25</v>
      </c>
      <c r="E133" s="123">
        <v>0</v>
      </c>
      <c r="F133" s="78">
        <f>D133*E133</f>
        <v>0</v>
      </c>
    </row>
    <row r="134" spans="1:6" x14ac:dyDescent="0.2">
      <c r="A134" s="109"/>
      <c r="B134" s="89"/>
      <c r="C134" s="89"/>
      <c r="D134" s="89"/>
      <c r="E134" s="130"/>
      <c r="F134" s="108"/>
    </row>
    <row r="135" spans="1:6" x14ac:dyDescent="0.2">
      <c r="A135" s="110">
        <v>15</v>
      </c>
      <c r="B135" s="89" t="s">
        <v>75</v>
      </c>
      <c r="C135" s="89"/>
      <c r="D135" s="89"/>
      <c r="E135" s="130"/>
      <c r="F135" s="108"/>
    </row>
    <row r="136" spans="1:6" x14ac:dyDescent="0.2">
      <c r="A136" s="109"/>
      <c r="B136" s="77" t="s">
        <v>77</v>
      </c>
      <c r="C136" s="89"/>
      <c r="D136" s="89"/>
      <c r="E136" s="130"/>
      <c r="F136" s="108"/>
    </row>
    <row r="137" spans="1:6" x14ac:dyDescent="0.2">
      <c r="A137" s="109"/>
      <c r="B137" s="77" t="s">
        <v>76</v>
      </c>
      <c r="C137" s="89"/>
      <c r="D137" s="89"/>
      <c r="E137" s="130"/>
      <c r="F137" s="108"/>
    </row>
    <row r="138" spans="1:6" x14ac:dyDescent="0.2">
      <c r="A138" s="109"/>
      <c r="B138" s="89"/>
      <c r="C138" s="89" t="s">
        <v>19</v>
      </c>
      <c r="D138" s="89">
        <v>280</v>
      </c>
      <c r="E138" s="130">
        <v>0</v>
      </c>
      <c r="F138" s="78">
        <f>D138*E138</f>
        <v>0</v>
      </c>
    </row>
    <row r="139" spans="1:6" x14ac:dyDescent="0.2">
      <c r="A139" s="111" t="s">
        <v>126</v>
      </c>
      <c r="B139" s="89" t="s">
        <v>128</v>
      </c>
      <c r="C139" s="89"/>
      <c r="D139" s="89"/>
      <c r="E139" s="130"/>
    </row>
    <row r="140" spans="1:6" x14ac:dyDescent="0.2">
      <c r="A140" s="109"/>
      <c r="B140" s="89" t="s">
        <v>129</v>
      </c>
      <c r="C140" s="89"/>
      <c r="D140" s="89"/>
      <c r="E140" s="130"/>
    </row>
    <row r="141" spans="1:6" x14ac:dyDescent="0.2">
      <c r="A141" s="109"/>
      <c r="B141" s="89" t="s">
        <v>130</v>
      </c>
      <c r="C141" s="89"/>
      <c r="D141" s="89"/>
      <c r="E141" s="130"/>
    </row>
    <row r="142" spans="1:6" x14ac:dyDescent="0.2">
      <c r="A142" s="109"/>
      <c r="B142" s="89" t="s">
        <v>131</v>
      </c>
      <c r="C142" s="89"/>
      <c r="D142" s="89"/>
      <c r="E142" s="130"/>
    </row>
    <row r="143" spans="1:6" x14ac:dyDescent="0.2">
      <c r="A143" s="109"/>
      <c r="B143" s="89"/>
      <c r="C143" s="89" t="s">
        <v>19</v>
      </c>
      <c r="D143" s="89">
        <v>0.75</v>
      </c>
      <c r="E143" s="130">
        <v>0</v>
      </c>
      <c r="F143" s="78">
        <f>D143*E143</f>
        <v>0</v>
      </c>
    </row>
    <row r="144" spans="1:6" x14ac:dyDescent="0.2">
      <c r="A144" s="109"/>
      <c r="B144" s="89"/>
      <c r="C144" s="89"/>
      <c r="D144" s="89"/>
      <c r="E144" s="130"/>
    </row>
    <row r="145" spans="1:6" x14ac:dyDescent="0.2">
      <c r="A145" s="111" t="s">
        <v>127</v>
      </c>
      <c r="B145" s="89" t="s">
        <v>132</v>
      </c>
      <c r="C145" s="89"/>
      <c r="D145" s="89"/>
      <c r="E145" s="130"/>
    </row>
    <row r="146" spans="1:6" x14ac:dyDescent="0.2">
      <c r="A146" s="109"/>
      <c r="B146" s="89" t="s">
        <v>168</v>
      </c>
      <c r="C146" s="89"/>
      <c r="D146" s="89"/>
      <c r="E146" s="130"/>
    </row>
    <row r="147" spans="1:6" x14ac:dyDescent="0.2">
      <c r="A147" s="109"/>
      <c r="B147" s="89" t="s">
        <v>169</v>
      </c>
      <c r="C147" s="89"/>
      <c r="D147" s="89"/>
      <c r="E147" s="130"/>
    </row>
    <row r="148" spans="1:6" x14ac:dyDescent="0.2">
      <c r="A148" s="109"/>
      <c r="B148" s="89" t="s">
        <v>125</v>
      </c>
    </row>
    <row r="149" spans="1:6" x14ac:dyDescent="0.2">
      <c r="A149" s="109"/>
      <c r="B149" s="89"/>
      <c r="C149" s="89" t="s">
        <v>19</v>
      </c>
      <c r="D149" s="89">
        <v>3</v>
      </c>
      <c r="E149" s="130">
        <v>0</v>
      </c>
      <c r="F149" s="78">
        <f>D149*E149</f>
        <v>0</v>
      </c>
    </row>
    <row r="150" spans="1:6" x14ac:dyDescent="0.2">
      <c r="A150" s="109"/>
      <c r="B150" s="89"/>
      <c r="C150" s="89"/>
      <c r="D150" s="89"/>
      <c r="E150" s="130"/>
      <c r="F150" s="108"/>
    </row>
    <row r="151" spans="1:6" x14ac:dyDescent="0.2">
      <c r="A151" s="133"/>
      <c r="B151" s="134"/>
      <c r="C151" s="134"/>
      <c r="D151" s="134"/>
      <c r="E151" s="135"/>
      <c r="F151" s="136"/>
    </row>
    <row r="152" spans="1:6" ht="16.5" thickBot="1" x14ac:dyDescent="0.3">
      <c r="A152" s="137"/>
      <c r="B152" s="138" t="s">
        <v>23</v>
      </c>
      <c r="C152" s="138"/>
      <c r="D152" s="138"/>
      <c r="E152" s="139"/>
      <c r="F152" s="140">
        <f>SUM(F88:F150)</f>
        <v>0</v>
      </c>
    </row>
    <row r="153" spans="1:6" ht="15" x14ac:dyDescent="0.2">
      <c r="A153" s="104"/>
      <c r="B153" s="76"/>
      <c r="C153" s="76"/>
      <c r="D153" s="76"/>
      <c r="E153" s="126"/>
      <c r="F153" s="112"/>
    </row>
    <row r="154" spans="1:6" ht="15" x14ac:dyDescent="0.2">
      <c r="A154" s="104"/>
      <c r="B154" s="76"/>
      <c r="C154" s="76"/>
      <c r="D154" s="76"/>
      <c r="E154" s="126"/>
      <c r="F154" s="112"/>
    </row>
    <row r="155" spans="1:6" x14ac:dyDescent="0.2">
      <c r="A155" s="85"/>
    </row>
    <row r="156" spans="1:6" ht="15.75" x14ac:dyDescent="0.25">
      <c r="A156" s="104"/>
      <c r="B156" s="143" t="s">
        <v>3</v>
      </c>
    </row>
    <row r="157" spans="1:6" x14ac:dyDescent="0.2">
      <c r="A157" s="85"/>
    </row>
    <row r="158" spans="1:6" x14ac:dyDescent="0.2">
      <c r="A158" s="85"/>
      <c r="B158" s="77" t="s">
        <v>15</v>
      </c>
    </row>
    <row r="159" spans="1:6" x14ac:dyDescent="0.2">
      <c r="A159" s="85"/>
    </row>
    <row r="160" spans="1:6" ht="38.25" x14ac:dyDescent="0.2">
      <c r="A160" s="85"/>
      <c r="B160" s="113" t="s">
        <v>149</v>
      </c>
    </row>
    <row r="161" spans="1:6" x14ac:dyDescent="0.2">
      <c r="A161" s="85"/>
    </row>
    <row r="162" spans="1:6" x14ac:dyDescent="0.2">
      <c r="A162" s="85"/>
      <c r="B162" s="77" t="s">
        <v>16</v>
      </c>
    </row>
    <row r="163" spans="1:6" x14ac:dyDescent="0.2">
      <c r="A163" s="85"/>
      <c r="B163" s="77" t="s">
        <v>24</v>
      </c>
    </row>
    <row r="164" spans="1:6" x14ac:dyDescent="0.2">
      <c r="A164" s="85"/>
      <c r="B164" s="77" t="s">
        <v>150</v>
      </c>
    </row>
    <row r="165" spans="1:6" ht="25.5" x14ac:dyDescent="0.2">
      <c r="A165" s="85"/>
      <c r="B165" s="88" t="s">
        <v>82</v>
      </c>
    </row>
    <row r="166" spans="1:6" ht="25.5" x14ac:dyDescent="0.2">
      <c r="A166" s="85"/>
      <c r="B166" s="113" t="s">
        <v>69</v>
      </c>
    </row>
    <row r="167" spans="1:6" ht="17.25" customHeight="1" x14ac:dyDescent="0.2">
      <c r="A167" s="85"/>
      <c r="B167" s="91" t="s">
        <v>25</v>
      </c>
    </row>
    <row r="168" spans="1:6" ht="25.5" x14ac:dyDescent="0.2">
      <c r="A168" s="85"/>
      <c r="B168" s="113" t="s">
        <v>151</v>
      </c>
    </row>
    <row r="169" spans="1:6" ht="25.5" x14ac:dyDescent="0.2">
      <c r="A169" s="85"/>
      <c r="B169" s="88" t="s">
        <v>48</v>
      </c>
    </row>
    <row r="170" spans="1:6" x14ac:dyDescent="0.2">
      <c r="A170" s="85"/>
      <c r="B170" s="114" t="s">
        <v>70</v>
      </c>
    </row>
    <row r="171" spans="1:6" ht="25.5" x14ac:dyDescent="0.2">
      <c r="A171" s="85"/>
      <c r="B171" s="114" t="s">
        <v>72</v>
      </c>
    </row>
    <row r="172" spans="1:6" ht="14.25" customHeight="1" x14ac:dyDescent="0.2">
      <c r="A172" s="85"/>
      <c r="B172" s="91" t="s">
        <v>67</v>
      </c>
    </row>
    <row r="173" spans="1:6" x14ac:dyDescent="0.2">
      <c r="A173" s="85"/>
      <c r="B173" s="114" t="s">
        <v>71</v>
      </c>
    </row>
    <row r="174" spans="1:6" x14ac:dyDescent="0.2">
      <c r="A174" s="85"/>
      <c r="B174" s="77" t="s">
        <v>27</v>
      </c>
    </row>
    <row r="175" spans="1:6" x14ac:dyDescent="0.2">
      <c r="A175" s="85"/>
      <c r="B175" s="77" t="s">
        <v>26</v>
      </c>
    </row>
    <row r="176" spans="1:6" x14ac:dyDescent="0.2">
      <c r="A176" s="85" t="s">
        <v>53</v>
      </c>
      <c r="C176" s="85" t="s">
        <v>55</v>
      </c>
      <c r="D176" s="85" t="s">
        <v>57</v>
      </c>
      <c r="E176" s="127" t="s">
        <v>56</v>
      </c>
      <c r="F176" s="86" t="s">
        <v>58</v>
      </c>
    </row>
    <row r="177" spans="1:6" x14ac:dyDescent="0.2">
      <c r="A177" s="85"/>
      <c r="B177" s="85" t="s">
        <v>54</v>
      </c>
    </row>
    <row r="178" spans="1:6" x14ac:dyDescent="0.2">
      <c r="A178" s="85"/>
    </row>
    <row r="179" spans="1:6" ht="25.5" x14ac:dyDescent="0.2">
      <c r="A179" s="87">
        <v>1</v>
      </c>
      <c r="B179" s="88" t="s">
        <v>28</v>
      </c>
    </row>
    <row r="180" spans="1:6" x14ac:dyDescent="0.2">
      <c r="A180" s="85"/>
      <c r="B180" s="77" t="s">
        <v>163</v>
      </c>
    </row>
    <row r="181" spans="1:6" x14ac:dyDescent="0.2">
      <c r="A181" s="85"/>
      <c r="B181" s="77" t="s">
        <v>29</v>
      </c>
      <c r="C181" s="77" t="s">
        <v>30</v>
      </c>
      <c r="D181" s="77">
        <v>352.2</v>
      </c>
      <c r="E181" s="123">
        <v>0</v>
      </c>
      <c r="F181" s="78">
        <f>D181*E181</f>
        <v>0</v>
      </c>
    </row>
    <row r="182" spans="1:6" x14ac:dyDescent="0.2">
      <c r="A182" s="85"/>
    </row>
    <row r="183" spans="1:6" ht="25.5" x14ac:dyDescent="0.2">
      <c r="A183" s="87">
        <v>2</v>
      </c>
      <c r="B183" s="88" t="s">
        <v>31</v>
      </c>
    </row>
    <row r="184" spans="1:6" x14ac:dyDescent="0.2">
      <c r="A184" s="85"/>
      <c r="B184" s="77" t="s">
        <v>163</v>
      </c>
    </row>
    <row r="185" spans="1:6" x14ac:dyDescent="0.2">
      <c r="A185" s="85"/>
      <c r="B185" s="77" t="s">
        <v>164</v>
      </c>
      <c r="C185" s="77" t="s">
        <v>30</v>
      </c>
      <c r="D185" s="77">
        <v>1074.4000000000001</v>
      </c>
      <c r="E185" s="123">
        <v>0</v>
      </c>
      <c r="F185" s="78">
        <f>D185*E185</f>
        <v>0</v>
      </c>
    </row>
    <row r="186" spans="1:6" x14ac:dyDescent="0.2">
      <c r="A186" s="85"/>
    </row>
    <row r="187" spans="1:6" ht="25.5" x14ac:dyDescent="0.2">
      <c r="A187" s="87">
        <v>3</v>
      </c>
      <c r="B187" s="88" t="s">
        <v>165</v>
      </c>
    </row>
    <row r="188" spans="1:6" x14ac:dyDescent="0.2">
      <c r="A188" s="87"/>
      <c r="B188" s="88" t="s">
        <v>166</v>
      </c>
    </row>
    <row r="189" spans="1:6" x14ac:dyDescent="0.2">
      <c r="A189" s="85"/>
      <c r="B189" s="77" t="s">
        <v>32</v>
      </c>
      <c r="C189" s="77" t="s">
        <v>30</v>
      </c>
      <c r="D189" s="77">
        <v>1823.4</v>
      </c>
      <c r="E189" s="123">
        <v>0</v>
      </c>
      <c r="F189" s="78">
        <f>D189*E189</f>
        <v>0</v>
      </c>
    </row>
    <row r="190" spans="1:6" x14ac:dyDescent="0.2">
      <c r="A190" s="85"/>
    </row>
    <row r="191" spans="1:6" ht="25.5" x14ac:dyDescent="0.2">
      <c r="A191" s="115">
        <v>4</v>
      </c>
      <c r="B191" s="113" t="s">
        <v>109</v>
      </c>
      <c r="C191" s="89"/>
      <c r="D191" s="89"/>
      <c r="E191" s="130"/>
      <c r="F191" s="108"/>
    </row>
    <row r="192" spans="1:6" x14ac:dyDescent="0.2">
      <c r="A192" s="110"/>
      <c r="B192" s="89" t="s">
        <v>152</v>
      </c>
      <c r="C192" s="89"/>
      <c r="D192" s="89"/>
      <c r="E192" s="130"/>
      <c r="F192" s="108"/>
    </row>
    <row r="193" spans="1:6" x14ac:dyDescent="0.2">
      <c r="A193" s="110"/>
      <c r="B193" s="89" t="s">
        <v>112</v>
      </c>
      <c r="C193" s="89"/>
      <c r="D193" s="89"/>
      <c r="E193" s="130"/>
      <c r="F193" s="108"/>
    </row>
    <row r="194" spans="1:6" x14ac:dyDescent="0.2">
      <c r="A194" s="110"/>
      <c r="B194" s="89" t="s">
        <v>110</v>
      </c>
      <c r="C194" s="89"/>
      <c r="D194" s="89"/>
      <c r="E194" s="130"/>
      <c r="F194" s="108"/>
    </row>
    <row r="195" spans="1:6" x14ac:dyDescent="0.2">
      <c r="A195" s="110"/>
      <c r="B195" s="89"/>
      <c r="C195" s="89" t="s">
        <v>19</v>
      </c>
      <c r="D195" s="89">
        <v>1</v>
      </c>
      <c r="E195" s="130">
        <v>0</v>
      </c>
      <c r="F195" s="78">
        <f>D195*E195</f>
        <v>0</v>
      </c>
    </row>
    <row r="196" spans="1:6" x14ac:dyDescent="0.2">
      <c r="A196" s="116"/>
      <c r="B196" s="117"/>
      <c r="C196" s="117"/>
      <c r="D196" s="117"/>
      <c r="E196" s="131"/>
      <c r="F196" s="118"/>
    </row>
    <row r="197" spans="1:6" ht="41.25" customHeight="1" x14ac:dyDescent="0.2">
      <c r="A197" s="115">
        <v>5</v>
      </c>
      <c r="B197" s="113" t="s">
        <v>107</v>
      </c>
      <c r="C197" s="89"/>
      <c r="D197" s="89"/>
      <c r="E197" s="130"/>
      <c r="F197" s="108"/>
    </row>
    <row r="198" spans="1:6" x14ac:dyDescent="0.2">
      <c r="A198" s="110"/>
      <c r="B198" s="89" t="s">
        <v>108</v>
      </c>
      <c r="C198" s="89"/>
      <c r="D198" s="89"/>
      <c r="E198" s="130"/>
      <c r="F198" s="108"/>
    </row>
    <row r="199" spans="1:6" ht="25.5" x14ac:dyDescent="0.2">
      <c r="A199" s="110"/>
      <c r="B199" s="113" t="s">
        <v>144</v>
      </c>
      <c r="C199" s="89"/>
      <c r="D199" s="89"/>
      <c r="E199" s="130"/>
      <c r="F199" s="108"/>
    </row>
    <row r="200" spans="1:6" ht="25.5" x14ac:dyDescent="0.2">
      <c r="A200" s="110"/>
      <c r="B200" s="113" t="s">
        <v>145</v>
      </c>
      <c r="C200" s="89"/>
      <c r="D200" s="89"/>
      <c r="E200" s="130"/>
      <c r="F200" s="108"/>
    </row>
    <row r="201" spans="1:6" x14ac:dyDescent="0.2">
      <c r="A201" s="110"/>
      <c r="B201" s="89" t="s">
        <v>111</v>
      </c>
      <c r="C201" s="89"/>
      <c r="D201" s="89"/>
      <c r="E201" s="130"/>
      <c r="F201" s="108"/>
    </row>
    <row r="202" spans="1:6" x14ac:dyDescent="0.2">
      <c r="A202" s="110"/>
      <c r="B202" s="89"/>
      <c r="C202" s="89" t="s">
        <v>19</v>
      </c>
      <c r="D202" s="89">
        <v>12</v>
      </c>
      <c r="E202" s="130">
        <v>0</v>
      </c>
      <c r="F202" s="78">
        <f>D202*E202</f>
        <v>0</v>
      </c>
    </row>
    <row r="203" spans="1:6" x14ac:dyDescent="0.2">
      <c r="A203" s="85"/>
    </row>
    <row r="204" spans="1:6" ht="38.25" x14ac:dyDescent="0.2">
      <c r="A204" s="87">
        <v>6</v>
      </c>
      <c r="B204" s="88" t="s">
        <v>181</v>
      </c>
    </row>
    <row r="205" spans="1:6" x14ac:dyDescent="0.2">
      <c r="A205" s="85"/>
      <c r="B205" s="105" t="s">
        <v>185</v>
      </c>
    </row>
    <row r="206" spans="1:6" x14ac:dyDescent="0.2">
      <c r="A206" s="85"/>
      <c r="B206" s="105" t="s">
        <v>66</v>
      </c>
    </row>
    <row r="207" spans="1:6" x14ac:dyDescent="0.2">
      <c r="A207" s="85"/>
      <c r="B207" s="77" t="s">
        <v>142</v>
      </c>
    </row>
    <row r="208" spans="1:6" x14ac:dyDescent="0.2">
      <c r="A208" s="85"/>
      <c r="B208" s="77" t="s">
        <v>141</v>
      </c>
    </row>
    <row r="209" spans="1:6" x14ac:dyDescent="0.2">
      <c r="A209" s="85"/>
      <c r="C209" s="77" t="s">
        <v>19</v>
      </c>
      <c r="D209" s="77">
        <v>23</v>
      </c>
      <c r="E209" s="123">
        <v>0</v>
      </c>
      <c r="F209" s="78">
        <f>D209*E209</f>
        <v>0</v>
      </c>
    </row>
    <row r="210" spans="1:6" x14ac:dyDescent="0.2">
      <c r="A210" s="85"/>
    </row>
    <row r="211" spans="1:6" x14ac:dyDescent="0.2">
      <c r="A211" s="87">
        <v>7</v>
      </c>
      <c r="B211" s="77" t="s">
        <v>79</v>
      </c>
    </row>
    <row r="212" spans="1:6" x14ac:dyDescent="0.2">
      <c r="A212" s="85"/>
      <c r="B212" s="77" t="s">
        <v>143</v>
      </c>
    </row>
    <row r="213" spans="1:6" x14ac:dyDescent="0.2">
      <c r="A213" s="85"/>
      <c r="B213" s="77" t="s">
        <v>90</v>
      </c>
    </row>
    <row r="214" spans="1:6" x14ac:dyDescent="0.2">
      <c r="A214" s="85"/>
      <c r="B214" s="77" t="s">
        <v>162</v>
      </c>
    </row>
    <row r="215" spans="1:6" x14ac:dyDescent="0.2">
      <c r="A215" s="85"/>
      <c r="B215" s="77" t="s">
        <v>183</v>
      </c>
    </row>
    <row r="216" spans="1:6" x14ac:dyDescent="0.2">
      <c r="A216" s="85"/>
      <c r="C216" s="77" t="s">
        <v>19</v>
      </c>
      <c r="D216" s="77">
        <v>2.8</v>
      </c>
      <c r="E216" s="123">
        <v>0</v>
      </c>
      <c r="F216" s="78">
        <f>D216*E216</f>
        <v>0</v>
      </c>
    </row>
    <row r="217" spans="1:6" x14ac:dyDescent="0.2">
      <c r="A217" s="119"/>
      <c r="B217" s="90"/>
    </row>
    <row r="218" spans="1:6" ht="28.5" customHeight="1" x14ac:dyDescent="0.2">
      <c r="A218" s="87">
        <v>8</v>
      </c>
      <c r="B218" s="88" t="s">
        <v>78</v>
      </c>
    </row>
    <row r="219" spans="1:6" x14ac:dyDescent="0.2">
      <c r="A219" s="85"/>
      <c r="C219" s="77" t="s">
        <v>21</v>
      </c>
      <c r="D219" s="77">
        <v>65</v>
      </c>
      <c r="E219" s="123">
        <v>0</v>
      </c>
      <c r="F219" s="78">
        <f>D219*E219</f>
        <v>0</v>
      </c>
    </row>
    <row r="220" spans="1:6" x14ac:dyDescent="0.2">
      <c r="A220" s="85"/>
    </row>
    <row r="221" spans="1:6" x14ac:dyDescent="0.2">
      <c r="A221" s="141"/>
      <c r="B221" s="134"/>
      <c r="C221" s="134"/>
      <c r="D221" s="134"/>
      <c r="E221" s="135"/>
      <c r="F221" s="136"/>
    </row>
    <row r="222" spans="1:6" ht="16.5" thickBot="1" x14ac:dyDescent="0.3">
      <c r="A222" s="144"/>
      <c r="B222" s="138" t="s">
        <v>33</v>
      </c>
      <c r="C222" s="138"/>
      <c r="D222" s="138"/>
      <c r="E222" s="139"/>
      <c r="F222" s="142">
        <f>SUM(F180:F220)</f>
        <v>0</v>
      </c>
    </row>
    <row r="223" spans="1:6" x14ac:dyDescent="0.2">
      <c r="A223" s="85"/>
    </row>
    <row r="224" spans="1:6" ht="13.5" customHeight="1" x14ac:dyDescent="0.2">
      <c r="A224" s="85"/>
    </row>
    <row r="225" spans="1:6" ht="17.25" customHeight="1" x14ac:dyDescent="0.25">
      <c r="A225" s="104"/>
      <c r="B225" s="143" t="s">
        <v>4</v>
      </c>
    </row>
    <row r="226" spans="1:6" x14ac:dyDescent="0.2">
      <c r="A226" s="85"/>
    </row>
    <row r="227" spans="1:6" ht="12" customHeight="1" x14ac:dyDescent="0.2">
      <c r="A227" s="85"/>
      <c r="B227" s="77" t="s">
        <v>15</v>
      </c>
    </row>
    <row r="228" spans="1:6" ht="38.25" customHeight="1" x14ac:dyDescent="0.2">
      <c r="A228" s="85"/>
      <c r="B228" s="88" t="s">
        <v>146</v>
      </c>
    </row>
    <row r="229" spans="1:6" x14ac:dyDescent="0.2">
      <c r="A229" s="85"/>
      <c r="B229" s="88"/>
    </row>
    <row r="230" spans="1:6" ht="12" customHeight="1" x14ac:dyDescent="0.2">
      <c r="A230" s="85"/>
      <c r="B230" s="77" t="s">
        <v>16</v>
      </c>
    </row>
    <row r="231" spans="1:6" ht="38.25" x14ac:dyDescent="0.2">
      <c r="A231" s="85"/>
      <c r="B231" s="88" t="s">
        <v>59</v>
      </c>
    </row>
    <row r="232" spans="1:6" ht="25.5" x14ac:dyDescent="0.2">
      <c r="A232" s="85"/>
      <c r="B232" s="88" t="s">
        <v>60</v>
      </c>
    </row>
    <row r="233" spans="1:6" x14ac:dyDescent="0.2">
      <c r="A233" s="85"/>
      <c r="B233" s="77" t="s">
        <v>26</v>
      </c>
    </row>
    <row r="234" spans="1:6" ht="25.5" x14ac:dyDescent="0.2">
      <c r="A234" s="85"/>
      <c r="B234" s="88" t="s">
        <v>34</v>
      </c>
    </row>
    <row r="235" spans="1:6" x14ac:dyDescent="0.2">
      <c r="A235" s="85"/>
      <c r="B235" s="88"/>
      <c r="C235" s="85" t="s">
        <v>55</v>
      </c>
      <c r="D235" s="85" t="s">
        <v>57</v>
      </c>
      <c r="E235" s="127" t="s">
        <v>56</v>
      </c>
      <c r="F235" s="86" t="s">
        <v>58</v>
      </c>
    </row>
    <row r="236" spans="1:6" x14ac:dyDescent="0.2">
      <c r="A236" s="85" t="s">
        <v>53</v>
      </c>
      <c r="B236" s="85" t="s">
        <v>54</v>
      </c>
    </row>
    <row r="237" spans="1:6" x14ac:dyDescent="0.2">
      <c r="A237" s="85"/>
    </row>
    <row r="238" spans="1:6" x14ac:dyDescent="0.2">
      <c r="A238" s="85"/>
      <c r="B238" s="88"/>
    </row>
    <row r="239" spans="1:6" ht="25.5" x14ac:dyDescent="0.2">
      <c r="A239" s="87">
        <v>1</v>
      </c>
      <c r="B239" s="88" t="s">
        <v>73</v>
      </c>
    </row>
    <row r="240" spans="1:6" x14ac:dyDescent="0.2">
      <c r="A240" s="85"/>
      <c r="B240" s="88" t="s">
        <v>74</v>
      </c>
    </row>
    <row r="241" spans="1:6" x14ac:dyDescent="0.2">
      <c r="A241" s="85"/>
      <c r="B241" s="88"/>
      <c r="C241" s="77" t="s">
        <v>21</v>
      </c>
      <c r="D241" s="77">
        <v>8</v>
      </c>
      <c r="E241" s="123">
        <v>0</v>
      </c>
      <c r="F241" s="78">
        <f>D241*E241</f>
        <v>0</v>
      </c>
    </row>
    <row r="242" spans="1:6" x14ac:dyDescent="0.2">
      <c r="A242" s="85"/>
      <c r="B242" s="88"/>
    </row>
    <row r="243" spans="1:6" ht="25.5" x14ac:dyDescent="0.2">
      <c r="A243" s="87">
        <v>2</v>
      </c>
      <c r="B243" s="88" t="s">
        <v>63</v>
      </c>
    </row>
    <row r="244" spans="1:6" ht="25.5" x14ac:dyDescent="0.2">
      <c r="A244" s="85"/>
      <c r="B244" s="88" t="s">
        <v>83</v>
      </c>
    </row>
    <row r="245" spans="1:6" x14ac:dyDescent="0.2">
      <c r="A245" s="85"/>
      <c r="B245" s="88"/>
      <c r="C245" s="77" t="s">
        <v>21</v>
      </c>
      <c r="D245" s="77">
        <v>8</v>
      </c>
      <c r="E245" s="123">
        <v>0</v>
      </c>
      <c r="F245" s="78">
        <f>D245*E245</f>
        <v>0</v>
      </c>
    </row>
    <row r="246" spans="1:6" x14ac:dyDescent="0.2">
      <c r="A246" s="85"/>
      <c r="B246" s="88"/>
    </row>
    <row r="247" spans="1:6" ht="24.75" customHeight="1" x14ac:dyDescent="0.2">
      <c r="A247" s="87">
        <v>3</v>
      </c>
      <c r="B247" s="88" t="s">
        <v>182</v>
      </c>
    </row>
    <row r="248" spans="1:6" ht="25.5" x14ac:dyDescent="0.2">
      <c r="A248" s="85"/>
      <c r="B248" s="88" t="s">
        <v>178</v>
      </c>
    </row>
    <row r="249" spans="1:6" x14ac:dyDescent="0.2">
      <c r="A249" s="85"/>
      <c r="B249" s="88"/>
      <c r="C249" s="77" t="s">
        <v>21</v>
      </c>
      <c r="D249" s="77">
        <v>3</v>
      </c>
      <c r="E249" s="123">
        <v>0</v>
      </c>
      <c r="F249" s="78">
        <f>D249*E249</f>
        <v>0</v>
      </c>
    </row>
    <row r="250" spans="1:6" x14ac:dyDescent="0.2">
      <c r="A250" s="85"/>
      <c r="B250" s="88"/>
    </row>
    <row r="251" spans="1:6" ht="38.25" customHeight="1" x14ac:dyDescent="0.2">
      <c r="A251" s="87">
        <v>4</v>
      </c>
      <c r="B251" s="88" t="s">
        <v>153</v>
      </c>
    </row>
    <row r="252" spans="1:6" ht="51" x14ac:dyDescent="0.2">
      <c r="A252" s="85"/>
      <c r="B252" s="88" t="s">
        <v>154</v>
      </c>
    </row>
    <row r="253" spans="1:6" x14ac:dyDescent="0.2">
      <c r="A253" s="85"/>
      <c r="B253" s="77" t="s">
        <v>113</v>
      </c>
      <c r="C253" s="77" t="s">
        <v>80</v>
      </c>
      <c r="D253" s="77">
        <v>1</v>
      </c>
      <c r="E253" s="123">
        <v>0</v>
      </c>
      <c r="F253" s="78">
        <f>D253*E253</f>
        <v>0</v>
      </c>
    </row>
    <row r="254" spans="1:6" x14ac:dyDescent="0.2">
      <c r="A254" s="85"/>
    </row>
    <row r="255" spans="1:6" ht="40.5" customHeight="1" x14ac:dyDescent="0.2">
      <c r="A255" s="87">
        <v>5</v>
      </c>
      <c r="B255" s="88" t="s">
        <v>174</v>
      </c>
    </row>
    <row r="256" spans="1:6" ht="51" x14ac:dyDescent="0.2">
      <c r="A256" s="85"/>
      <c r="B256" s="88" t="s">
        <v>175</v>
      </c>
    </row>
    <row r="257" spans="1:6" x14ac:dyDescent="0.2">
      <c r="A257" s="85"/>
      <c r="B257" s="77" t="s">
        <v>113</v>
      </c>
      <c r="C257" s="77" t="s">
        <v>80</v>
      </c>
      <c r="D257" s="77">
        <v>1</v>
      </c>
      <c r="E257" s="123">
        <v>0</v>
      </c>
      <c r="F257" s="78">
        <f>D257*E257</f>
        <v>0</v>
      </c>
    </row>
    <row r="258" spans="1:6" x14ac:dyDescent="0.2">
      <c r="A258" s="85"/>
    </row>
    <row r="259" spans="1:6" ht="25.5" x14ac:dyDescent="0.2">
      <c r="A259" s="87">
        <v>6</v>
      </c>
      <c r="B259" s="88" t="s">
        <v>186</v>
      </c>
    </row>
    <row r="260" spans="1:6" x14ac:dyDescent="0.2">
      <c r="A260" s="85"/>
      <c r="C260" s="77" t="s">
        <v>114</v>
      </c>
      <c r="D260" s="77">
        <v>1</v>
      </c>
      <c r="E260" s="123">
        <v>0</v>
      </c>
      <c r="F260" s="78">
        <f>D260*E260</f>
        <v>0</v>
      </c>
    </row>
    <row r="261" spans="1:6" x14ac:dyDescent="0.2">
      <c r="A261" s="85"/>
    </row>
    <row r="262" spans="1:6" ht="38.25" x14ac:dyDescent="0.2">
      <c r="A262" s="87">
        <v>7</v>
      </c>
      <c r="B262" s="88" t="s">
        <v>155</v>
      </c>
    </row>
    <row r="263" spans="1:6" x14ac:dyDescent="0.2">
      <c r="A263" s="87"/>
      <c r="B263" s="88"/>
      <c r="C263" s="77" t="s">
        <v>68</v>
      </c>
      <c r="D263" s="77">
        <v>1</v>
      </c>
      <c r="E263" s="123">
        <v>0</v>
      </c>
      <c r="F263" s="78">
        <f>D263*E263</f>
        <v>0</v>
      </c>
    </row>
    <row r="264" spans="1:6" x14ac:dyDescent="0.2">
      <c r="A264" s="85"/>
    </row>
    <row r="265" spans="1:6" ht="25.5" x14ac:dyDescent="0.2">
      <c r="A265" s="87">
        <v>8</v>
      </c>
      <c r="B265" s="88" t="s">
        <v>133</v>
      </c>
    </row>
    <row r="266" spans="1:6" x14ac:dyDescent="0.2">
      <c r="A266" s="85"/>
      <c r="C266" s="77" t="s">
        <v>35</v>
      </c>
      <c r="D266" s="77">
        <v>22</v>
      </c>
      <c r="E266" s="123">
        <v>0</v>
      </c>
      <c r="F266" s="78">
        <f>D266*E266</f>
        <v>0</v>
      </c>
    </row>
    <row r="267" spans="1:6" x14ac:dyDescent="0.2">
      <c r="A267" s="85"/>
    </row>
    <row r="268" spans="1:6" ht="51" x14ac:dyDescent="0.2">
      <c r="A268" s="87">
        <v>9</v>
      </c>
      <c r="B268" s="88" t="s">
        <v>176</v>
      </c>
    </row>
    <row r="269" spans="1:6" x14ac:dyDescent="0.2">
      <c r="A269" s="87"/>
      <c r="B269" s="88"/>
      <c r="C269" s="77" t="s">
        <v>68</v>
      </c>
      <c r="D269" s="77">
        <v>1</v>
      </c>
      <c r="E269" s="123">
        <v>0</v>
      </c>
      <c r="F269" s="78">
        <f>D269*E269</f>
        <v>0</v>
      </c>
    </row>
    <row r="270" spans="1:6" x14ac:dyDescent="0.2">
      <c r="A270" s="85"/>
    </row>
    <row r="271" spans="1:6" ht="63.75" x14ac:dyDescent="0.2">
      <c r="A271" s="87">
        <v>10</v>
      </c>
      <c r="B271" s="88" t="s">
        <v>134</v>
      </c>
    </row>
    <row r="272" spans="1:6" x14ac:dyDescent="0.2">
      <c r="A272" s="87"/>
      <c r="B272" s="88"/>
      <c r="C272" s="77" t="s">
        <v>68</v>
      </c>
      <c r="D272" s="77">
        <v>1</v>
      </c>
      <c r="E272" s="123">
        <v>0</v>
      </c>
      <c r="F272" s="78">
        <f>D272*E272</f>
        <v>0</v>
      </c>
    </row>
    <row r="273" spans="1:6" x14ac:dyDescent="0.2">
      <c r="A273" s="87"/>
      <c r="B273" s="88"/>
    </row>
    <row r="274" spans="1:6" ht="38.25" x14ac:dyDescent="0.2">
      <c r="A274" s="87">
        <v>11</v>
      </c>
      <c r="B274" s="88" t="s">
        <v>161</v>
      </c>
    </row>
    <row r="275" spans="1:6" x14ac:dyDescent="0.2">
      <c r="A275" s="85"/>
      <c r="C275" s="77" t="s">
        <v>35</v>
      </c>
      <c r="D275" s="77">
        <v>12</v>
      </c>
      <c r="E275" s="123">
        <v>0</v>
      </c>
      <c r="F275" s="78">
        <f>D275*E275</f>
        <v>0</v>
      </c>
    </row>
    <row r="276" spans="1:6" x14ac:dyDescent="0.2">
      <c r="A276" s="85"/>
    </row>
    <row r="277" spans="1:6" ht="28.5" customHeight="1" x14ac:dyDescent="0.2">
      <c r="A277" s="87">
        <v>12</v>
      </c>
      <c r="B277" s="91" t="s">
        <v>160</v>
      </c>
    </row>
    <row r="278" spans="1:6" x14ac:dyDescent="0.2">
      <c r="A278" s="85"/>
      <c r="C278" s="77" t="s">
        <v>35</v>
      </c>
      <c r="D278" s="77">
        <v>45</v>
      </c>
      <c r="E278" s="123">
        <v>0</v>
      </c>
      <c r="F278" s="78">
        <f>D278*E278</f>
        <v>0</v>
      </c>
    </row>
    <row r="279" spans="1:6" x14ac:dyDescent="0.2">
      <c r="A279" s="85"/>
    </row>
    <row r="280" spans="1:6" ht="25.5" x14ac:dyDescent="0.2">
      <c r="A280" s="87">
        <v>13</v>
      </c>
      <c r="B280" s="88" t="s">
        <v>139</v>
      </c>
    </row>
    <row r="281" spans="1:6" x14ac:dyDescent="0.2">
      <c r="A281" s="87"/>
      <c r="B281" s="88"/>
      <c r="C281" s="77" t="s">
        <v>68</v>
      </c>
      <c r="D281" s="77">
        <v>1</v>
      </c>
      <c r="E281" s="123">
        <v>0</v>
      </c>
      <c r="F281" s="78">
        <f>D281*E281</f>
        <v>0</v>
      </c>
    </row>
    <row r="282" spans="1:6" x14ac:dyDescent="0.2">
      <c r="A282" s="85"/>
    </row>
    <row r="283" spans="1:6" ht="38.25" x14ac:dyDescent="0.2">
      <c r="A283" s="87">
        <v>14</v>
      </c>
      <c r="B283" s="88" t="s">
        <v>36</v>
      </c>
    </row>
    <row r="284" spans="1:6" x14ac:dyDescent="0.2">
      <c r="A284" s="85"/>
      <c r="B284" s="77" t="s">
        <v>37</v>
      </c>
      <c r="C284" s="77" t="s">
        <v>38</v>
      </c>
      <c r="D284" s="77">
        <v>10</v>
      </c>
      <c r="E284" s="123">
        <v>0</v>
      </c>
      <c r="F284" s="78">
        <f>D284*E284</f>
        <v>0</v>
      </c>
    </row>
    <row r="285" spans="1:6" x14ac:dyDescent="0.2">
      <c r="A285" s="85"/>
    </row>
    <row r="286" spans="1:6" x14ac:dyDescent="0.2">
      <c r="A286" s="141"/>
      <c r="B286" s="134"/>
      <c r="C286" s="134"/>
      <c r="D286" s="134"/>
      <c r="E286" s="135"/>
      <c r="F286" s="136"/>
    </row>
    <row r="287" spans="1:6" ht="16.5" thickBot="1" x14ac:dyDescent="0.3">
      <c r="A287" s="144"/>
      <c r="B287" s="138" t="s">
        <v>39</v>
      </c>
      <c r="C287" s="138"/>
      <c r="D287" s="138"/>
      <c r="E287" s="139"/>
      <c r="F287" s="142">
        <f>SUM(F238:F285)</f>
        <v>0</v>
      </c>
    </row>
    <row r="288" spans="1:6" x14ac:dyDescent="0.2">
      <c r="A288" s="85"/>
    </row>
    <row r="289" spans="1:6" ht="15.75" x14ac:dyDescent="0.25">
      <c r="A289" s="104"/>
      <c r="B289" s="143" t="s">
        <v>5</v>
      </c>
      <c r="C289" s="76"/>
      <c r="D289" s="76"/>
    </row>
    <row r="290" spans="1:6" x14ac:dyDescent="0.2">
      <c r="A290" s="85"/>
    </row>
    <row r="291" spans="1:6" x14ac:dyDescent="0.2">
      <c r="A291" s="85"/>
      <c r="B291" s="77" t="s">
        <v>15</v>
      </c>
    </row>
    <row r="292" spans="1:6" ht="38.25" x14ac:dyDescent="0.2">
      <c r="A292" s="85"/>
      <c r="B292" s="88" t="s">
        <v>156</v>
      </c>
    </row>
    <row r="293" spans="1:6" x14ac:dyDescent="0.2">
      <c r="A293" s="85"/>
      <c r="B293" s="88"/>
    </row>
    <row r="294" spans="1:6" x14ac:dyDescent="0.2">
      <c r="A294" s="85"/>
      <c r="B294" s="77" t="s">
        <v>16</v>
      </c>
    </row>
    <row r="295" spans="1:6" ht="25.5" x14ac:dyDescent="0.2">
      <c r="A295" s="85"/>
      <c r="B295" s="88" t="s">
        <v>49</v>
      </c>
    </row>
    <row r="296" spans="1:6" ht="51.75" customHeight="1" x14ac:dyDescent="0.2">
      <c r="A296" s="85"/>
      <c r="B296" s="88" t="s">
        <v>61</v>
      </c>
    </row>
    <row r="297" spans="1:6" x14ac:dyDescent="0.2">
      <c r="A297" s="85"/>
      <c r="B297" s="77" t="s">
        <v>51</v>
      </c>
    </row>
    <row r="298" spans="1:6" ht="25.5" x14ac:dyDescent="0.2">
      <c r="A298" s="85"/>
      <c r="B298" s="88" t="s">
        <v>62</v>
      </c>
    </row>
    <row r="299" spans="1:6" x14ac:dyDescent="0.2">
      <c r="A299" s="85"/>
      <c r="B299" s="77" t="s">
        <v>26</v>
      </c>
    </row>
    <row r="300" spans="1:6" x14ac:dyDescent="0.2">
      <c r="A300" s="85"/>
      <c r="B300" s="77" t="s">
        <v>40</v>
      </c>
    </row>
    <row r="301" spans="1:6" ht="25.5" x14ac:dyDescent="0.2">
      <c r="A301" s="85"/>
      <c r="B301" s="88" t="s">
        <v>50</v>
      </c>
    </row>
    <row r="302" spans="1:6" x14ac:dyDescent="0.2">
      <c r="A302" s="85"/>
      <c r="B302" s="88"/>
    </row>
    <row r="303" spans="1:6" x14ac:dyDescent="0.2">
      <c r="A303" s="85" t="s">
        <v>53</v>
      </c>
      <c r="B303" s="85" t="s">
        <v>54</v>
      </c>
      <c r="C303" s="85" t="s">
        <v>55</v>
      </c>
      <c r="D303" s="85" t="s">
        <v>57</v>
      </c>
      <c r="E303" s="127" t="s">
        <v>56</v>
      </c>
      <c r="F303" s="86" t="s">
        <v>58</v>
      </c>
    </row>
    <row r="304" spans="1:6" x14ac:dyDescent="0.2">
      <c r="A304" s="85"/>
      <c r="B304" s="77" t="s">
        <v>41</v>
      </c>
    </row>
    <row r="305" spans="1:6" ht="25.5" x14ac:dyDescent="0.2">
      <c r="A305" s="87">
        <v>1</v>
      </c>
      <c r="B305" s="88" t="s">
        <v>42</v>
      </c>
    </row>
    <row r="306" spans="1:6" x14ac:dyDescent="0.2">
      <c r="A306" s="85"/>
      <c r="B306" s="77" t="s">
        <v>43</v>
      </c>
    </row>
    <row r="307" spans="1:6" x14ac:dyDescent="0.2">
      <c r="A307" s="85"/>
      <c r="B307" s="77" t="s">
        <v>135</v>
      </c>
    </row>
    <row r="308" spans="1:6" x14ac:dyDescent="0.2">
      <c r="A308" s="85"/>
      <c r="B308" s="105" t="s">
        <v>136</v>
      </c>
    </row>
    <row r="309" spans="1:6" x14ac:dyDescent="0.2">
      <c r="A309" s="85"/>
      <c r="B309" s="105" t="s">
        <v>179</v>
      </c>
    </row>
    <row r="310" spans="1:6" x14ac:dyDescent="0.2">
      <c r="A310" s="85"/>
      <c r="C310" s="77" t="s">
        <v>21</v>
      </c>
      <c r="D310" s="77">
        <v>26</v>
      </c>
      <c r="E310" s="123">
        <v>0</v>
      </c>
      <c r="F310" s="78">
        <f>D310*E310</f>
        <v>0</v>
      </c>
    </row>
    <row r="311" spans="1:6" x14ac:dyDescent="0.2">
      <c r="A311" s="85"/>
    </row>
    <row r="312" spans="1:6" x14ac:dyDescent="0.2">
      <c r="A312" s="141"/>
      <c r="B312" s="134"/>
      <c r="C312" s="134"/>
      <c r="D312" s="134"/>
      <c r="E312" s="135"/>
      <c r="F312" s="136"/>
    </row>
    <row r="313" spans="1:6" ht="16.5" thickBot="1" x14ac:dyDescent="0.3">
      <c r="A313" s="144"/>
      <c r="B313" s="138" t="s">
        <v>44</v>
      </c>
      <c r="C313" s="138"/>
      <c r="D313" s="138"/>
      <c r="E313" s="145"/>
      <c r="F313" s="142">
        <f>SUM(F310:F311)</f>
        <v>0</v>
      </c>
    </row>
    <row r="314" spans="1:6" ht="15" x14ac:dyDescent="0.2">
      <c r="A314" s="85"/>
      <c r="E314" s="126"/>
    </row>
    <row r="315" spans="1:6" x14ac:dyDescent="0.2">
      <c r="A315" s="85"/>
    </row>
    <row r="316" spans="1:6" x14ac:dyDescent="0.2">
      <c r="A316" s="110"/>
      <c r="B316" s="146" t="s">
        <v>52</v>
      </c>
      <c r="C316" s="120"/>
      <c r="D316" s="120"/>
      <c r="F316" s="121"/>
    </row>
    <row r="317" spans="1:6" x14ac:dyDescent="0.2">
      <c r="A317" s="110"/>
      <c r="B317" s="89"/>
      <c r="C317" s="89"/>
      <c r="D317" s="89"/>
      <c r="E317" s="130"/>
      <c r="F317" s="108"/>
    </row>
    <row r="318" spans="1:6" x14ac:dyDescent="0.2">
      <c r="A318" s="110" t="s">
        <v>53</v>
      </c>
      <c r="B318" s="110" t="s">
        <v>54</v>
      </c>
      <c r="C318" s="110" t="s">
        <v>55</v>
      </c>
      <c r="D318" s="110" t="s">
        <v>57</v>
      </c>
      <c r="E318" s="132" t="s">
        <v>56</v>
      </c>
      <c r="F318" s="122" t="s">
        <v>58</v>
      </c>
    </row>
    <row r="319" spans="1:6" x14ac:dyDescent="0.2">
      <c r="A319" s="110"/>
      <c r="B319" s="89"/>
      <c r="C319" s="89"/>
      <c r="D319" s="89"/>
      <c r="E319" s="130"/>
      <c r="F319" s="108"/>
    </row>
    <row r="320" spans="1:6" ht="38.25" x14ac:dyDescent="0.2">
      <c r="A320" s="115">
        <v>1</v>
      </c>
      <c r="B320" s="88" t="s">
        <v>137</v>
      </c>
      <c r="C320" s="89"/>
      <c r="D320" s="89"/>
      <c r="E320" s="130"/>
      <c r="F320" s="108"/>
    </row>
    <row r="321" spans="1:6" x14ac:dyDescent="0.2">
      <c r="A321" s="110"/>
      <c r="B321" s="77" t="s">
        <v>157</v>
      </c>
      <c r="C321" s="89"/>
      <c r="D321" s="89"/>
      <c r="E321" s="130"/>
      <c r="F321" s="108"/>
    </row>
    <row r="322" spans="1:6" x14ac:dyDescent="0.2">
      <c r="A322" s="110"/>
      <c r="B322" s="89" t="s">
        <v>158</v>
      </c>
      <c r="C322" s="89"/>
      <c r="D322" s="89"/>
      <c r="E322" s="130"/>
      <c r="F322" s="108"/>
    </row>
    <row r="323" spans="1:6" x14ac:dyDescent="0.2">
      <c r="A323" s="110"/>
      <c r="B323" s="89" t="s">
        <v>173</v>
      </c>
      <c r="C323" s="89"/>
      <c r="D323" s="89"/>
      <c r="E323" s="130"/>
      <c r="F323" s="108"/>
    </row>
    <row r="324" spans="1:6" x14ac:dyDescent="0.2">
      <c r="A324" s="110"/>
      <c r="B324" s="89"/>
      <c r="C324" s="89" t="s">
        <v>68</v>
      </c>
      <c r="D324" s="89">
        <v>1</v>
      </c>
      <c r="E324" s="123">
        <v>0</v>
      </c>
      <c r="F324" s="78">
        <f>D324*E324</f>
        <v>0</v>
      </c>
    </row>
    <row r="325" spans="1:6" x14ac:dyDescent="0.2">
      <c r="A325" s="110"/>
      <c r="B325" s="89"/>
      <c r="C325" s="89"/>
      <c r="D325" s="89"/>
      <c r="E325" s="130"/>
      <c r="F325" s="108"/>
    </row>
    <row r="326" spans="1:6" ht="39.75" customHeight="1" x14ac:dyDescent="0.2">
      <c r="A326" s="115">
        <v>2</v>
      </c>
      <c r="B326" s="88" t="s">
        <v>138</v>
      </c>
      <c r="C326" s="89"/>
      <c r="D326" s="89"/>
      <c r="E326" s="130"/>
      <c r="F326" s="108"/>
    </row>
    <row r="327" spans="1:6" x14ac:dyDescent="0.2">
      <c r="A327" s="110"/>
      <c r="B327" s="89"/>
      <c r="C327" s="89" t="s">
        <v>21</v>
      </c>
      <c r="D327" s="89">
        <v>10</v>
      </c>
      <c r="E327" s="123">
        <v>0</v>
      </c>
      <c r="F327" s="78">
        <f>D327*E327</f>
        <v>0</v>
      </c>
    </row>
    <row r="328" spans="1:6" x14ac:dyDescent="0.2">
      <c r="A328" s="110"/>
      <c r="B328" s="89"/>
      <c r="C328" s="89"/>
      <c r="D328" s="89"/>
    </row>
    <row r="329" spans="1:6" ht="25.5" x14ac:dyDescent="0.2">
      <c r="A329" s="115">
        <v>3</v>
      </c>
      <c r="B329" s="88" t="s">
        <v>177</v>
      </c>
      <c r="C329" s="89"/>
      <c r="D329" s="89"/>
      <c r="E329" s="130"/>
      <c r="F329" s="108"/>
    </row>
    <row r="330" spans="1:6" x14ac:dyDescent="0.2">
      <c r="A330" s="110"/>
      <c r="B330" s="89"/>
      <c r="C330" s="89" t="s">
        <v>35</v>
      </c>
      <c r="D330" s="89">
        <v>100</v>
      </c>
      <c r="E330" s="123">
        <v>0</v>
      </c>
      <c r="F330" s="78">
        <f>D330*E330</f>
        <v>0</v>
      </c>
    </row>
    <row r="331" spans="1:6" x14ac:dyDescent="0.2">
      <c r="A331" s="110"/>
      <c r="B331" s="89"/>
      <c r="C331" s="89"/>
      <c r="D331" s="89"/>
    </row>
    <row r="332" spans="1:6" ht="52.5" customHeight="1" x14ac:dyDescent="0.2">
      <c r="A332" s="87">
        <v>3</v>
      </c>
      <c r="B332" s="88" t="s">
        <v>184</v>
      </c>
    </row>
    <row r="333" spans="1:6" x14ac:dyDescent="0.2">
      <c r="A333" s="85"/>
      <c r="B333" s="90"/>
      <c r="C333" s="89" t="s">
        <v>21</v>
      </c>
      <c r="D333" s="89">
        <v>120</v>
      </c>
      <c r="E333" s="123">
        <v>0</v>
      </c>
      <c r="F333" s="78">
        <f>D333*E333</f>
        <v>0</v>
      </c>
    </row>
    <row r="334" spans="1:6" x14ac:dyDescent="0.2">
      <c r="A334" s="85"/>
      <c r="B334" s="90"/>
      <c r="C334" s="89"/>
      <c r="D334" s="89"/>
    </row>
    <row r="335" spans="1:6" ht="38.25" x14ac:dyDescent="0.2">
      <c r="A335" s="87">
        <v>4</v>
      </c>
      <c r="B335" s="88" t="s">
        <v>140</v>
      </c>
    </row>
    <row r="336" spans="1:6" x14ac:dyDescent="0.2">
      <c r="A336" s="85"/>
      <c r="B336" s="90"/>
      <c r="C336" s="89" t="s">
        <v>35</v>
      </c>
      <c r="D336" s="89">
        <v>15</v>
      </c>
      <c r="E336" s="123">
        <v>0</v>
      </c>
      <c r="F336" s="78">
        <f>D336*E336</f>
        <v>0</v>
      </c>
    </row>
    <row r="337" spans="1:6" x14ac:dyDescent="0.2">
      <c r="A337" s="85"/>
      <c r="B337" s="90"/>
      <c r="C337" s="89"/>
      <c r="D337" s="89"/>
    </row>
    <row r="338" spans="1:6" ht="51" x14ac:dyDescent="0.2">
      <c r="A338" s="87">
        <v>5</v>
      </c>
      <c r="B338" s="88" t="s">
        <v>170</v>
      </c>
    </row>
    <row r="339" spans="1:6" x14ac:dyDescent="0.2">
      <c r="A339" s="85"/>
      <c r="B339" s="90"/>
      <c r="C339" s="89" t="s">
        <v>35</v>
      </c>
      <c r="D339" s="89">
        <v>6</v>
      </c>
      <c r="E339" s="123">
        <v>0</v>
      </c>
      <c r="F339" s="78">
        <f>D339*E339</f>
        <v>0</v>
      </c>
    </row>
    <row r="340" spans="1:6" x14ac:dyDescent="0.2">
      <c r="A340" s="110"/>
      <c r="B340" s="89"/>
      <c r="C340" s="89"/>
      <c r="D340" s="89"/>
      <c r="E340" s="130"/>
      <c r="F340" s="108"/>
    </row>
    <row r="341" spans="1:6" ht="25.5" x14ac:dyDescent="0.2">
      <c r="A341" s="115">
        <v>6</v>
      </c>
      <c r="B341" s="88" t="s">
        <v>159</v>
      </c>
      <c r="C341" s="89"/>
      <c r="D341" s="89"/>
      <c r="E341" s="130"/>
      <c r="F341" s="108"/>
    </row>
    <row r="342" spans="1:6" x14ac:dyDescent="0.2">
      <c r="A342" s="110"/>
      <c r="B342" s="89" t="s">
        <v>45</v>
      </c>
      <c r="C342" s="89"/>
      <c r="D342" s="89"/>
      <c r="E342" s="130"/>
      <c r="F342" s="108"/>
    </row>
    <row r="343" spans="1:6" x14ac:dyDescent="0.2">
      <c r="A343" s="110"/>
      <c r="B343" s="89"/>
      <c r="C343" s="89" t="s">
        <v>21</v>
      </c>
      <c r="D343" s="89">
        <v>150</v>
      </c>
      <c r="E343" s="130">
        <v>0</v>
      </c>
      <c r="F343" s="78">
        <f>D343*E343</f>
        <v>0</v>
      </c>
    </row>
    <row r="344" spans="1:6" x14ac:dyDescent="0.2">
      <c r="A344" s="110"/>
      <c r="B344" s="89"/>
      <c r="C344" s="89"/>
      <c r="D344" s="89"/>
      <c r="E344" s="130"/>
      <c r="F344" s="108"/>
    </row>
    <row r="345" spans="1:6" ht="38.25" x14ac:dyDescent="0.2">
      <c r="A345" s="115">
        <v>7</v>
      </c>
      <c r="B345" s="113" t="s">
        <v>46</v>
      </c>
      <c r="C345" s="89"/>
      <c r="D345" s="89"/>
      <c r="E345" s="130"/>
      <c r="F345" s="108"/>
    </row>
    <row r="346" spans="1:6" x14ac:dyDescent="0.2">
      <c r="A346" s="110"/>
      <c r="B346" s="89" t="s">
        <v>47</v>
      </c>
      <c r="C346" s="89"/>
      <c r="D346" s="89"/>
      <c r="E346" s="130"/>
      <c r="F346" s="108"/>
    </row>
    <row r="347" spans="1:6" x14ac:dyDescent="0.2">
      <c r="A347" s="110"/>
      <c r="B347" s="89"/>
      <c r="C347" s="89" t="s">
        <v>21</v>
      </c>
      <c r="D347" s="89">
        <v>150</v>
      </c>
      <c r="E347" s="130">
        <v>0</v>
      </c>
      <c r="F347" s="78">
        <f>D347*E347</f>
        <v>0</v>
      </c>
    </row>
    <row r="348" spans="1:6" x14ac:dyDescent="0.2">
      <c r="A348" s="110"/>
      <c r="B348" s="89"/>
      <c r="C348" s="89"/>
      <c r="D348" s="89"/>
      <c r="E348" s="130"/>
      <c r="F348" s="108"/>
    </row>
    <row r="349" spans="1:6" x14ac:dyDescent="0.2">
      <c r="A349" s="115">
        <v>8</v>
      </c>
      <c r="B349" s="88" t="s">
        <v>84</v>
      </c>
      <c r="C349" s="89"/>
      <c r="D349" s="89"/>
      <c r="E349" s="130"/>
      <c r="F349" s="108"/>
    </row>
    <row r="350" spans="1:6" x14ac:dyDescent="0.2">
      <c r="A350" s="110"/>
      <c r="B350" s="89"/>
      <c r="C350" s="89" t="s">
        <v>68</v>
      </c>
      <c r="D350" s="89">
        <v>1</v>
      </c>
      <c r="E350" s="130">
        <v>0</v>
      </c>
      <c r="F350" s="78">
        <f>D350*E350</f>
        <v>0</v>
      </c>
    </row>
    <row r="351" spans="1:6" x14ac:dyDescent="0.2">
      <c r="A351" s="110"/>
      <c r="B351" s="89"/>
      <c r="C351" s="89"/>
      <c r="D351" s="89"/>
      <c r="E351" s="130"/>
      <c r="F351" s="108"/>
    </row>
    <row r="352" spans="1:6" x14ac:dyDescent="0.2">
      <c r="A352" s="141"/>
      <c r="B352" s="134"/>
      <c r="C352" s="134"/>
      <c r="D352" s="134"/>
      <c r="E352" s="135"/>
      <c r="F352" s="136"/>
    </row>
    <row r="353" spans="1:6" ht="16.5" thickBot="1" x14ac:dyDescent="0.3">
      <c r="A353" s="144"/>
      <c r="B353" s="138" t="s">
        <v>65</v>
      </c>
      <c r="C353" s="138"/>
      <c r="D353" s="138"/>
      <c r="E353" s="145"/>
      <c r="F353" s="142">
        <f>SUM(F321:F351)</f>
        <v>0</v>
      </c>
    </row>
    <row r="354" spans="1:6" ht="15" x14ac:dyDescent="0.2">
      <c r="A354" s="85"/>
      <c r="B354" s="120"/>
      <c r="C354" s="89"/>
      <c r="D354" s="89"/>
      <c r="E354" s="126"/>
    </row>
    <row r="355" spans="1:6" x14ac:dyDescent="0.2">
      <c r="A355" s="85"/>
    </row>
    <row r="356" spans="1:6" x14ac:dyDescent="0.2">
      <c r="A356" s="85"/>
    </row>
    <row r="357" spans="1:6" x14ac:dyDescent="0.2">
      <c r="A357" s="85"/>
    </row>
    <row r="358" spans="1:6" x14ac:dyDescent="0.2">
      <c r="A358" s="85"/>
    </row>
    <row r="359" spans="1:6" x14ac:dyDescent="0.2">
      <c r="A359" s="85"/>
    </row>
    <row r="360" spans="1:6" x14ac:dyDescent="0.2">
      <c r="A360" s="85"/>
    </row>
    <row r="361" spans="1:6" x14ac:dyDescent="0.2">
      <c r="A361" s="85"/>
    </row>
    <row r="362" spans="1:6" x14ac:dyDescent="0.2">
      <c r="A362" s="85"/>
    </row>
    <row r="363" spans="1:6" x14ac:dyDescent="0.2">
      <c r="A363" s="85"/>
    </row>
    <row r="364" spans="1:6" x14ac:dyDescent="0.2">
      <c r="A364" s="85"/>
    </row>
    <row r="365" spans="1:6" x14ac:dyDescent="0.2">
      <c r="A365" s="85"/>
    </row>
    <row r="366" spans="1:6" x14ac:dyDescent="0.2">
      <c r="A366" s="85"/>
    </row>
    <row r="367" spans="1:6" x14ac:dyDescent="0.2">
      <c r="A367" s="85"/>
    </row>
    <row r="368" spans="1:6" x14ac:dyDescent="0.2">
      <c r="A368" s="85"/>
    </row>
    <row r="369" spans="1:1" x14ac:dyDescent="0.2">
      <c r="A369" s="85"/>
    </row>
    <row r="370" spans="1:1" x14ac:dyDescent="0.2">
      <c r="A370" s="85"/>
    </row>
    <row r="371" spans="1:1" x14ac:dyDescent="0.2">
      <c r="A371" s="85"/>
    </row>
    <row r="372" spans="1:1" x14ac:dyDescent="0.2">
      <c r="A372" s="85"/>
    </row>
    <row r="373" spans="1:1" x14ac:dyDescent="0.2">
      <c r="A373" s="85"/>
    </row>
    <row r="374" spans="1:1" x14ac:dyDescent="0.2">
      <c r="A374" s="85"/>
    </row>
    <row r="375" spans="1:1" x14ac:dyDescent="0.2">
      <c r="A375" s="85"/>
    </row>
    <row r="376" spans="1:1" x14ac:dyDescent="0.2">
      <c r="A376" s="85"/>
    </row>
    <row r="377" spans="1:1" x14ac:dyDescent="0.2">
      <c r="A377" s="85"/>
    </row>
    <row r="378" spans="1:1" x14ac:dyDescent="0.2">
      <c r="A378" s="85"/>
    </row>
    <row r="379" spans="1:1" x14ac:dyDescent="0.2">
      <c r="A379" s="85"/>
    </row>
    <row r="380" spans="1:1" x14ac:dyDescent="0.2">
      <c r="A380" s="85"/>
    </row>
    <row r="381" spans="1:1" x14ac:dyDescent="0.2">
      <c r="A381" s="85"/>
    </row>
    <row r="382" spans="1:1" x14ac:dyDescent="0.2">
      <c r="A382" s="85"/>
    </row>
    <row r="383" spans="1:1" x14ac:dyDescent="0.2">
      <c r="A383" s="85"/>
    </row>
    <row r="384" spans="1:1" x14ac:dyDescent="0.2">
      <c r="A384" s="85"/>
    </row>
    <row r="385" spans="1:1" x14ac:dyDescent="0.2">
      <c r="A385" s="85"/>
    </row>
    <row r="386" spans="1:1" x14ac:dyDescent="0.2">
      <c r="A386" s="85"/>
    </row>
    <row r="387" spans="1:1" x14ac:dyDescent="0.2">
      <c r="A387" s="85"/>
    </row>
    <row r="388" spans="1:1" x14ac:dyDescent="0.2">
      <c r="A388" s="85"/>
    </row>
    <row r="389" spans="1:1" x14ac:dyDescent="0.2">
      <c r="A389" s="85"/>
    </row>
    <row r="390" spans="1:1" x14ac:dyDescent="0.2">
      <c r="A390" s="85"/>
    </row>
    <row r="391" spans="1:1" x14ac:dyDescent="0.2">
      <c r="A391" s="85"/>
    </row>
    <row r="392" spans="1:1" x14ac:dyDescent="0.2">
      <c r="A392" s="85"/>
    </row>
    <row r="393" spans="1:1" x14ac:dyDescent="0.2">
      <c r="A393" s="85"/>
    </row>
    <row r="394" spans="1:1" x14ac:dyDescent="0.2">
      <c r="A394" s="85"/>
    </row>
    <row r="395" spans="1:1" x14ac:dyDescent="0.2">
      <c r="A395" s="85"/>
    </row>
    <row r="396" spans="1:1" x14ac:dyDescent="0.2">
      <c r="A396" s="85"/>
    </row>
    <row r="397" spans="1:1" x14ac:dyDescent="0.2">
      <c r="A397" s="85"/>
    </row>
    <row r="398" spans="1:1" x14ac:dyDescent="0.2">
      <c r="A398" s="85"/>
    </row>
    <row r="399" spans="1:1" x14ac:dyDescent="0.2">
      <c r="A399" s="85"/>
    </row>
    <row r="400" spans="1:1" x14ac:dyDescent="0.2">
      <c r="A400" s="85"/>
    </row>
    <row r="401" spans="1:1" x14ac:dyDescent="0.2">
      <c r="A401" s="85"/>
    </row>
    <row r="402" spans="1:1" x14ac:dyDescent="0.2">
      <c r="A402" s="85"/>
    </row>
    <row r="403" spans="1:1" x14ac:dyDescent="0.2">
      <c r="A403" s="85"/>
    </row>
    <row r="404" spans="1:1" x14ac:dyDescent="0.2">
      <c r="A404" s="85"/>
    </row>
    <row r="405" spans="1:1" x14ac:dyDescent="0.2">
      <c r="A405" s="85"/>
    </row>
    <row r="406" spans="1:1" x14ac:dyDescent="0.2">
      <c r="A406" s="85"/>
    </row>
    <row r="407" spans="1:1" x14ac:dyDescent="0.2">
      <c r="A407" s="85"/>
    </row>
    <row r="408" spans="1:1" x14ac:dyDescent="0.2">
      <c r="A408" s="85"/>
    </row>
    <row r="409" spans="1:1" x14ac:dyDescent="0.2">
      <c r="A409" s="85"/>
    </row>
    <row r="410" spans="1:1" x14ac:dyDescent="0.2">
      <c r="A410" s="85"/>
    </row>
    <row r="411" spans="1:1" x14ac:dyDescent="0.2">
      <c r="A411" s="85"/>
    </row>
    <row r="412" spans="1:1" x14ac:dyDescent="0.2">
      <c r="A412" s="85"/>
    </row>
    <row r="413" spans="1:1" x14ac:dyDescent="0.2">
      <c r="A413" s="85"/>
    </row>
    <row r="414" spans="1:1" x14ac:dyDescent="0.2">
      <c r="A414" s="85"/>
    </row>
    <row r="415" spans="1:1" x14ac:dyDescent="0.2">
      <c r="A415" s="85"/>
    </row>
    <row r="416" spans="1:1" x14ac:dyDescent="0.2">
      <c r="A416" s="85"/>
    </row>
    <row r="417" spans="1:1" x14ac:dyDescent="0.2">
      <c r="A417" s="85"/>
    </row>
    <row r="418" spans="1:1" x14ac:dyDescent="0.2">
      <c r="A418" s="85"/>
    </row>
    <row r="419" spans="1:1" x14ac:dyDescent="0.2">
      <c r="A419" s="85"/>
    </row>
    <row r="420" spans="1:1" x14ac:dyDescent="0.2">
      <c r="A420" s="85"/>
    </row>
    <row r="421" spans="1:1" x14ac:dyDescent="0.2">
      <c r="A421" s="85"/>
    </row>
    <row r="422" spans="1:1" x14ac:dyDescent="0.2">
      <c r="A422" s="85"/>
    </row>
    <row r="423" spans="1:1" x14ac:dyDescent="0.2">
      <c r="A423" s="85"/>
    </row>
    <row r="424" spans="1:1" x14ac:dyDescent="0.2">
      <c r="A424" s="85"/>
    </row>
    <row r="425" spans="1:1" x14ac:dyDescent="0.2">
      <c r="A425" s="85"/>
    </row>
    <row r="426" spans="1:1" x14ac:dyDescent="0.2">
      <c r="A426" s="85"/>
    </row>
    <row r="427" spans="1:1" x14ac:dyDescent="0.2">
      <c r="A427" s="85"/>
    </row>
    <row r="428" spans="1:1" x14ac:dyDescent="0.2">
      <c r="A428" s="85"/>
    </row>
    <row r="429" spans="1:1" x14ac:dyDescent="0.2">
      <c r="A429" s="85"/>
    </row>
    <row r="430" spans="1:1" x14ac:dyDescent="0.2">
      <c r="A430" s="85"/>
    </row>
    <row r="431" spans="1:1" x14ac:dyDescent="0.2">
      <c r="A431" s="85"/>
    </row>
    <row r="432" spans="1:1" x14ac:dyDescent="0.2">
      <c r="A432" s="85"/>
    </row>
    <row r="433" spans="1:1" x14ac:dyDescent="0.2">
      <c r="A433" s="85"/>
    </row>
    <row r="434" spans="1:1" x14ac:dyDescent="0.2">
      <c r="A434" s="85"/>
    </row>
    <row r="435" spans="1:1" x14ac:dyDescent="0.2">
      <c r="A435" s="85"/>
    </row>
    <row r="436" spans="1:1" x14ac:dyDescent="0.2">
      <c r="A436" s="85"/>
    </row>
    <row r="437" spans="1:1" x14ac:dyDescent="0.2">
      <c r="A437" s="85"/>
    </row>
    <row r="438" spans="1:1" x14ac:dyDescent="0.2">
      <c r="A438" s="85"/>
    </row>
    <row r="439" spans="1:1" x14ac:dyDescent="0.2">
      <c r="A439" s="85"/>
    </row>
    <row r="440" spans="1:1" x14ac:dyDescent="0.2">
      <c r="A440" s="85"/>
    </row>
    <row r="441" spans="1:1" x14ac:dyDescent="0.2">
      <c r="A441" s="85"/>
    </row>
    <row r="442" spans="1:1" x14ac:dyDescent="0.2">
      <c r="A442" s="85"/>
    </row>
    <row r="443" spans="1:1" x14ac:dyDescent="0.2">
      <c r="A443" s="85"/>
    </row>
    <row r="444" spans="1:1" x14ac:dyDescent="0.2">
      <c r="A444" s="85"/>
    </row>
    <row r="445" spans="1:1" x14ac:dyDescent="0.2">
      <c r="A445" s="85"/>
    </row>
    <row r="446" spans="1:1" x14ac:dyDescent="0.2">
      <c r="A446" s="85"/>
    </row>
    <row r="447" spans="1:1" x14ac:dyDescent="0.2">
      <c r="A447" s="85"/>
    </row>
    <row r="448" spans="1:1" x14ac:dyDescent="0.2">
      <c r="A448" s="85"/>
    </row>
    <row r="449" spans="1:1" x14ac:dyDescent="0.2">
      <c r="A449" s="85"/>
    </row>
    <row r="450" spans="1:1" x14ac:dyDescent="0.2">
      <c r="A450" s="85"/>
    </row>
    <row r="451" spans="1:1" x14ac:dyDescent="0.2">
      <c r="A451" s="85"/>
    </row>
    <row r="452" spans="1:1" x14ac:dyDescent="0.2">
      <c r="A452" s="85"/>
    </row>
    <row r="453" spans="1:1" x14ac:dyDescent="0.2">
      <c r="A453" s="85"/>
    </row>
    <row r="454" spans="1:1" x14ac:dyDescent="0.2">
      <c r="A454" s="85"/>
    </row>
    <row r="455" spans="1:1" x14ac:dyDescent="0.2">
      <c r="A455" s="85"/>
    </row>
    <row r="456" spans="1:1" x14ac:dyDescent="0.2">
      <c r="A456" s="85"/>
    </row>
    <row r="457" spans="1:1" x14ac:dyDescent="0.2">
      <c r="A457" s="85"/>
    </row>
    <row r="458" spans="1:1" x14ac:dyDescent="0.2">
      <c r="A458" s="85"/>
    </row>
    <row r="459" spans="1:1" x14ac:dyDescent="0.2">
      <c r="A459" s="85"/>
    </row>
    <row r="460" spans="1:1" x14ac:dyDescent="0.2">
      <c r="A460" s="85"/>
    </row>
    <row r="461" spans="1:1" x14ac:dyDescent="0.2">
      <c r="A461" s="85"/>
    </row>
    <row r="462" spans="1:1" x14ac:dyDescent="0.2">
      <c r="A462" s="85"/>
    </row>
    <row r="463" spans="1:1" x14ac:dyDescent="0.2">
      <c r="A463" s="85"/>
    </row>
    <row r="464" spans="1:1" x14ac:dyDescent="0.2">
      <c r="A464" s="85"/>
    </row>
    <row r="465" spans="1:1" x14ac:dyDescent="0.2">
      <c r="A465" s="85"/>
    </row>
    <row r="466" spans="1:1" x14ac:dyDescent="0.2">
      <c r="A466" s="85"/>
    </row>
    <row r="467" spans="1:1" x14ac:dyDescent="0.2">
      <c r="A467" s="85"/>
    </row>
    <row r="468" spans="1:1" x14ac:dyDescent="0.2">
      <c r="A468" s="85"/>
    </row>
    <row r="469" spans="1:1" x14ac:dyDescent="0.2">
      <c r="A469" s="85"/>
    </row>
    <row r="470" spans="1:1" x14ac:dyDescent="0.2">
      <c r="A470" s="85"/>
    </row>
    <row r="471" spans="1:1" x14ac:dyDescent="0.2">
      <c r="A471" s="85"/>
    </row>
    <row r="472" spans="1:1" x14ac:dyDescent="0.2">
      <c r="A472" s="85"/>
    </row>
    <row r="473" spans="1:1" x14ac:dyDescent="0.2">
      <c r="A473" s="85"/>
    </row>
    <row r="474" spans="1:1" x14ac:dyDescent="0.2">
      <c r="A474" s="85"/>
    </row>
    <row r="475" spans="1:1" x14ac:dyDescent="0.2">
      <c r="A475" s="85"/>
    </row>
    <row r="476" spans="1:1" x14ac:dyDescent="0.2">
      <c r="A476" s="85"/>
    </row>
    <row r="477" spans="1:1" x14ac:dyDescent="0.2">
      <c r="A477" s="85"/>
    </row>
    <row r="478" spans="1:1" x14ac:dyDescent="0.2">
      <c r="A478" s="85"/>
    </row>
    <row r="479" spans="1:1" x14ac:dyDescent="0.2">
      <c r="A479" s="85"/>
    </row>
    <row r="480" spans="1:1" x14ac:dyDescent="0.2">
      <c r="A480" s="85"/>
    </row>
    <row r="481" spans="1:1" x14ac:dyDescent="0.2">
      <c r="A481" s="85"/>
    </row>
    <row r="482" spans="1:1" x14ac:dyDescent="0.2">
      <c r="A482" s="85"/>
    </row>
    <row r="483" spans="1:1" x14ac:dyDescent="0.2">
      <c r="A483" s="85"/>
    </row>
    <row r="484" spans="1:1" x14ac:dyDescent="0.2">
      <c r="A484" s="85"/>
    </row>
    <row r="485" spans="1:1" x14ac:dyDescent="0.2">
      <c r="A485" s="85"/>
    </row>
    <row r="486" spans="1:1" x14ac:dyDescent="0.2">
      <c r="A486" s="85"/>
    </row>
    <row r="487" spans="1:1" x14ac:dyDescent="0.2">
      <c r="A487" s="85"/>
    </row>
    <row r="488" spans="1:1" x14ac:dyDescent="0.2">
      <c r="A488" s="85"/>
    </row>
    <row r="489" spans="1:1" x14ac:dyDescent="0.2">
      <c r="A489" s="85"/>
    </row>
    <row r="490" spans="1:1" x14ac:dyDescent="0.2">
      <c r="A490" s="85"/>
    </row>
    <row r="491" spans="1:1" x14ac:dyDescent="0.2">
      <c r="A491" s="85"/>
    </row>
    <row r="492" spans="1:1" x14ac:dyDescent="0.2">
      <c r="A492" s="85"/>
    </row>
    <row r="493" spans="1:1" x14ac:dyDescent="0.2">
      <c r="A493" s="85"/>
    </row>
    <row r="494" spans="1:1" x14ac:dyDescent="0.2">
      <c r="A494" s="85"/>
    </row>
    <row r="495" spans="1:1" x14ac:dyDescent="0.2">
      <c r="A495" s="85"/>
    </row>
    <row r="496" spans="1:1" x14ac:dyDescent="0.2">
      <c r="A496" s="85"/>
    </row>
    <row r="497" spans="1:1" x14ac:dyDescent="0.2">
      <c r="A497" s="85"/>
    </row>
    <row r="498" spans="1:1" x14ac:dyDescent="0.2">
      <c r="A498" s="85"/>
    </row>
    <row r="499" spans="1:1" x14ac:dyDescent="0.2">
      <c r="A499" s="85"/>
    </row>
    <row r="500" spans="1:1" x14ac:dyDescent="0.2">
      <c r="A500" s="85"/>
    </row>
    <row r="501" spans="1:1" x14ac:dyDescent="0.2">
      <c r="A501" s="85"/>
    </row>
    <row r="502" spans="1:1" x14ac:dyDescent="0.2">
      <c r="A502" s="85"/>
    </row>
    <row r="503" spans="1:1" x14ac:dyDescent="0.2">
      <c r="A503" s="85"/>
    </row>
    <row r="504" spans="1:1" x14ac:dyDescent="0.2">
      <c r="A504" s="85"/>
    </row>
    <row r="505" spans="1:1" x14ac:dyDescent="0.2">
      <c r="A505" s="85"/>
    </row>
  </sheetData>
  <sheetProtection algorithmName="SHA-512" hashValue="lthUNi5qdZuLpnKUytssNm4EmeHFUQP/8PikBdLzCc7r3vbFF7pHhGFlBuFjAuNkw8jOukry5LWMklB1e6b06Q==" saltValue="5hNp6QlKRSpsugeMqUKGmQ==" spinCount="100000" sheet="1" objects="1" scenarios="1"/>
  <phoneticPr fontId="0" type="noConversion"/>
  <pageMargins left="0.7" right="0.7" top="0.75" bottom="0.75" header="0.3" footer="0.3"/>
  <pageSetup scale="97" orientation="portrait" r:id="rId1"/>
  <headerFooter alignWithMargins="0">
    <oddHeader xml:space="preserve">&amp;L             </oddHeader>
  </headerFooter>
  <rowBreaks count="9" manualBreakCount="9">
    <brk id="45" max="5" man="1"/>
    <brk id="71" max="5" man="1"/>
    <brk id="105" max="5" man="1"/>
    <brk id="143" max="5" man="1"/>
    <brk id="185" max="5" man="1"/>
    <brk id="223" max="5" man="1"/>
    <brk id="257" max="5" man="1"/>
    <brk id="287" max="5" man="1"/>
    <brk id="3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6" tint="0.59999389629810485"/>
  </sheetPr>
  <dimension ref="B3:P27"/>
  <sheetViews>
    <sheetView workbookViewId="0">
      <pane ySplit="3" topLeftCell="A4" activePane="bottomLeft" state="frozen"/>
      <selection pane="bottomLeft" activeCell="G28" sqref="G28"/>
    </sheetView>
  </sheetViews>
  <sheetFormatPr defaultRowHeight="14.25" x14ac:dyDescent="0.2"/>
  <cols>
    <col min="1" max="1" width="4" style="2" customWidth="1"/>
    <col min="2" max="2" width="11.140625" style="2" customWidth="1"/>
    <col min="3" max="3" width="55.85546875" style="18" customWidth="1"/>
    <col min="4" max="4" width="20.42578125" style="17" customWidth="1"/>
    <col min="5" max="5" width="14" style="1" bestFit="1" customWidth="1"/>
    <col min="6" max="6" width="9.140625" style="2"/>
    <col min="7" max="7" width="11.42578125" style="2" customWidth="1"/>
    <col min="8" max="8" width="11.140625" style="2" customWidth="1"/>
    <col min="9" max="14" width="9.140625" style="2"/>
    <col min="15" max="15" width="14.7109375" style="2" customWidth="1"/>
    <col min="16" max="16" width="16.140625" style="2" customWidth="1"/>
    <col min="17" max="16384" width="9.140625" style="2"/>
  </cols>
  <sheetData>
    <row r="3" spans="2:16" ht="15" x14ac:dyDescent="0.25">
      <c r="B3" s="70" t="s">
        <v>188</v>
      </c>
      <c r="C3" s="70"/>
      <c r="D3" s="70"/>
    </row>
    <row r="4" spans="2:16" ht="5.25" customHeight="1" x14ac:dyDescent="0.2">
      <c r="B4" s="71"/>
      <c r="C4" s="71"/>
      <c r="D4" s="71"/>
    </row>
    <row r="5" spans="2:16" x14ac:dyDescent="0.2">
      <c r="B5" s="3" t="s">
        <v>189</v>
      </c>
      <c r="C5" s="4" t="s">
        <v>190</v>
      </c>
      <c r="D5" s="5" t="s">
        <v>191</v>
      </c>
    </row>
    <row r="6" spans="2:16" ht="28.5" x14ac:dyDescent="0.2">
      <c r="B6" s="66" t="str">
        <f>+'MATERIAL 150520'!A7</f>
        <v>I/1</v>
      </c>
      <c r="C6" s="67" t="str">
        <f>+'MATERIAL 150520'!B7</f>
        <v>ELEKTRO OMARA /DOBAVA IN MONTAŽA ELEMENTOV, PREVEZAVE, POVEZAVE/</v>
      </c>
      <c r="D6" s="6">
        <f>+'MATERIAL 150520'!H97</f>
        <v>0</v>
      </c>
    </row>
    <row r="7" spans="2:16" ht="28.5" x14ac:dyDescent="0.2">
      <c r="B7" s="66" t="str">
        <f>+'MATERIAL 150520'!A100</f>
        <v>I/2</v>
      </c>
      <c r="C7" s="67" t="str">
        <f>+'MATERIAL 150520'!B100</f>
        <v>ELEKTRO OMARICA +ČRPALIŠČE / DOBAVA IN MONTAŽA ELEMENTOV, POSTAVITEV NA LOKACIJO/</v>
      </c>
      <c r="D7" s="6">
        <f>+'MATERIAL 150520'!H112</f>
        <v>0</v>
      </c>
    </row>
    <row r="8" spans="2:16" ht="28.5" x14ac:dyDescent="0.2">
      <c r="B8" s="3" t="s">
        <v>192</v>
      </c>
      <c r="C8" s="4" t="s">
        <v>193</v>
      </c>
      <c r="D8" s="5" t="s">
        <v>191</v>
      </c>
    </row>
    <row r="9" spans="2:16" x14ac:dyDescent="0.2">
      <c r="B9" s="7" t="str">
        <f>'KABEL LISTA 150520'!B7</f>
        <v>II/1</v>
      </c>
      <c r="C9" s="8" t="str">
        <f>'KABEL LISTA 150520'!C7</f>
        <v>KABLI  /DOBAVA, MONTAŽA, POLAGANJE/</v>
      </c>
      <c r="D9" s="6">
        <f>'KABEL LISTA 150520'!I47</f>
        <v>0</v>
      </c>
    </row>
    <row r="10" spans="2:16" x14ac:dyDescent="0.2">
      <c r="B10" s="7" t="str">
        <f>'KABEL LISTA 150520'!B51</f>
        <v>II/2</v>
      </c>
      <c r="C10" s="8" t="str">
        <f>'KABEL LISTA 150520'!C51</f>
        <v>PRIKLOPI  /OBOJESTRANSKI, OZNAČITEV KABLOV/</v>
      </c>
      <c r="D10" s="6">
        <f>'KABEL LISTA 150520'!I91</f>
        <v>0</v>
      </c>
    </row>
    <row r="11" spans="2:16" ht="28.5" x14ac:dyDescent="0.2">
      <c r="B11" s="7" t="str">
        <f>'INSTALACIJSKI MAT. 150520'!A2</f>
        <v>II/3</v>
      </c>
      <c r="C11" s="8" t="str">
        <f>'INSTALACIJSKI MAT. 150520'!B2</f>
        <v>INSTALACIJSKI MATERIAL  /DOBAVA, MONTAŽA, POLAGANJE, PRIKLOPI/</v>
      </c>
      <c r="D11" s="6">
        <f>'INSTALACIJSKI MAT. 150520'!H39</f>
        <v>0</v>
      </c>
    </row>
    <row r="12" spans="2:16" ht="42.75" x14ac:dyDescent="0.2">
      <c r="B12" s="7" t="s">
        <v>194</v>
      </c>
      <c r="C12" s="9" t="s">
        <v>195</v>
      </c>
      <c r="D12" s="296">
        <v>0</v>
      </c>
    </row>
    <row r="13" spans="2:16" ht="42.75" x14ac:dyDescent="0.2">
      <c r="B13" s="7" t="s">
        <v>196</v>
      </c>
      <c r="C13" s="9" t="s">
        <v>197</v>
      </c>
      <c r="D13" s="296">
        <v>0</v>
      </c>
    </row>
    <row r="14" spans="2:16" x14ac:dyDescent="0.2">
      <c r="B14" s="3" t="s">
        <v>198</v>
      </c>
      <c r="C14" s="4" t="s">
        <v>199</v>
      </c>
      <c r="D14" s="5" t="s">
        <v>191</v>
      </c>
      <c r="E14" s="10"/>
      <c r="O14" s="10"/>
      <c r="P14" s="10"/>
    </row>
    <row r="15" spans="2:16" ht="28.5" x14ac:dyDescent="0.2">
      <c r="B15" s="7" t="s">
        <v>200</v>
      </c>
      <c r="C15" s="9" t="s">
        <v>201</v>
      </c>
      <c r="D15" s="296">
        <v>0</v>
      </c>
      <c r="E15" s="10"/>
      <c r="F15" s="11"/>
      <c r="I15" s="11"/>
      <c r="O15" s="10"/>
      <c r="P15" s="10"/>
    </row>
    <row r="16" spans="2:16" ht="28.5" x14ac:dyDescent="0.2">
      <c r="B16" s="7" t="s">
        <v>202</v>
      </c>
      <c r="C16" s="9" t="s">
        <v>203</v>
      </c>
      <c r="D16" s="296">
        <v>0</v>
      </c>
      <c r="E16" s="10"/>
      <c r="F16" s="11"/>
      <c r="I16" s="11"/>
      <c r="O16" s="10"/>
      <c r="P16" s="10"/>
    </row>
    <row r="17" spans="2:16" ht="42.75" x14ac:dyDescent="0.2">
      <c r="B17" s="7" t="s">
        <v>204</v>
      </c>
      <c r="C17" s="9" t="s">
        <v>205</v>
      </c>
      <c r="D17" s="296">
        <v>0</v>
      </c>
      <c r="E17" s="10"/>
      <c r="O17" s="10"/>
      <c r="P17" s="10"/>
    </row>
    <row r="18" spans="2:16" x14ac:dyDescent="0.2">
      <c r="B18" s="3" t="s">
        <v>206</v>
      </c>
      <c r="C18" s="4" t="s">
        <v>207</v>
      </c>
      <c r="D18" s="5" t="s">
        <v>191</v>
      </c>
      <c r="E18" s="12"/>
    </row>
    <row r="19" spans="2:16" ht="28.5" x14ac:dyDescent="0.2">
      <c r="B19" s="7" t="s">
        <v>208</v>
      </c>
      <c r="C19" s="8" t="s">
        <v>209</v>
      </c>
      <c r="D19" s="296">
        <v>0</v>
      </c>
    </row>
    <row r="20" spans="2:16" ht="28.5" x14ac:dyDescent="0.2">
      <c r="B20" s="7" t="s">
        <v>210</v>
      </c>
      <c r="C20" s="8" t="s">
        <v>211</v>
      </c>
      <c r="D20" s="296">
        <v>0</v>
      </c>
    </row>
    <row r="21" spans="2:16" x14ac:dyDescent="0.2">
      <c r="B21" s="7" t="s">
        <v>212</v>
      </c>
      <c r="C21" s="8" t="s">
        <v>213</v>
      </c>
      <c r="D21" s="296">
        <v>0</v>
      </c>
    </row>
    <row r="22" spans="2:16" x14ac:dyDescent="0.2">
      <c r="B22" s="7" t="s">
        <v>214</v>
      </c>
      <c r="C22" s="8" t="s">
        <v>215</v>
      </c>
      <c r="D22" s="296">
        <v>0</v>
      </c>
    </row>
    <row r="23" spans="2:16" x14ac:dyDescent="0.2">
      <c r="B23" s="7" t="s">
        <v>216</v>
      </c>
      <c r="C23" s="8" t="s">
        <v>217</v>
      </c>
      <c r="D23" s="296">
        <v>0</v>
      </c>
    </row>
    <row r="24" spans="2:16" ht="28.5" x14ac:dyDescent="0.2">
      <c r="B24" s="7" t="s">
        <v>218</v>
      </c>
      <c r="C24" s="8" t="s">
        <v>219</v>
      </c>
      <c r="D24" s="296">
        <v>0</v>
      </c>
    </row>
    <row r="26" spans="2:16" ht="15" x14ac:dyDescent="0.25">
      <c r="C26" s="13" t="s">
        <v>220</v>
      </c>
      <c r="D26" s="14">
        <f>SUM(D6:D24)</f>
        <v>0</v>
      </c>
    </row>
    <row r="27" spans="2:16" ht="15" x14ac:dyDescent="0.25">
      <c r="C27" s="15"/>
      <c r="D27" s="16"/>
    </row>
  </sheetData>
  <sheetProtection algorithmName="SHA-512" hashValue="UpLVFNPpKFPemFKizYbItukBbTo4DGUbiTa3mhR2Ss71FLNvQI2n823OeT7lurzmD7mXv5omFZm0i1OxyPahpA==" saltValue="1QooC5Z+IQeiXdWrhkGcFg==" spinCount="100000" sheet="1" objects="1" scenarios="1"/>
  <mergeCells count="2">
    <mergeCell ref="B3:D3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6" tint="0.59999389629810485"/>
  </sheetPr>
  <dimension ref="A2:J112"/>
  <sheetViews>
    <sheetView view="pageBreakPreview" zoomScaleNormal="100" zoomScaleSheetLayoutView="100" workbookViewId="0">
      <pane ySplit="7" topLeftCell="A91" activePane="bottomLeft" state="frozen"/>
      <selection pane="bottomLeft" activeCell="H3" sqref="H3"/>
    </sheetView>
  </sheetViews>
  <sheetFormatPr defaultRowHeight="12.75" x14ac:dyDescent="0.2"/>
  <cols>
    <col min="1" max="1" width="7.28515625" style="182" customWidth="1"/>
    <col min="2" max="2" width="34.7109375" style="157" customWidth="1"/>
    <col min="3" max="3" width="45.7109375" style="157" customWidth="1"/>
    <col min="4" max="4" width="19.28515625" style="157" bestFit="1" customWidth="1"/>
    <col min="5" max="5" width="20.42578125" style="157" bestFit="1" customWidth="1"/>
    <col min="6" max="6" width="9.85546875" style="190" bestFit="1" customWidth="1"/>
    <col min="7" max="7" width="12.140625" style="192" customWidth="1"/>
    <col min="8" max="8" width="11.85546875" style="192" bestFit="1" customWidth="1"/>
    <col min="9" max="9" width="10.7109375" style="157" customWidth="1"/>
    <col min="10" max="10" width="7" style="157" customWidth="1"/>
    <col min="11" max="245" width="9.140625" style="157"/>
    <col min="246" max="246" width="3.7109375" style="157" bestFit="1" customWidth="1"/>
    <col min="247" max="247" width="61.28515625" style="157" bestFit="1" customWidth="1"/>
    <col min="248" max="248" width="87.7109375" style="157" bestFit="1" customWidth="1"/>
    <col min="249" max="249" width="42.7109375" style="157" bestFit="1" customWidth="1"/>
    <col min="250" max="250" width="92.5703125" style="157" bestFit="1" customWidth="1"/>
    <col min="251" max="251" width="8.28515625" style="157" bestFit="1" customWidth="1"/>
    <col min="252" max="252" width="34.7109375" style="157" bestFit="1" customWidth="1"/>
    <col min="253" max="501" width="9.140625" style="157"/>
    <col min="502" max="502" width="3.7109375" style="157" bestFit="1" customWidth="1"/>
    <col min="503" max="503" width="61.28515625" style="157" bestFit="1" customWidth="1"/>
    <col min="504" max="504" width="87.7109375" style="157" bestFit="1" customWidth="1"/>
    <col min="505" max="505" width="42.7109375" style="157" bestFit="1" customWidth="1"/>
    <col min="506" max="506" width="92.5703125" style="157" bestFit="1" customWidth="1"/>
    <col min="507" max="507" width="8.28515625" style="157" bestFit="1" customWidth="1"/>
    <col min="508" max="508" width="34.7109375" style="157" bestFit="1" customWidth="1"/>
    <col min="509" max="757" width="9.140625" style="157"/>
    <col min="758" max="758" width="3.7109375" style="157" bestFit="1" customWidth="1"/>
    <col min="759" max="759" width="61.28515625" style="157" bestFit="1" customWidth="1"/>
    <col min="760" max="760" width="87.7109375" style="157" bestFit="1" customWidth="1"/>
    <col min="761" max="761" width="42.7109375" style="157" bestFit="1" customWidth="1"/>
    <col min="762" max="762" width="92.5703125" style="157" bestFit="1" customWidth="1"/>
    <col min="763" max="763" width="8.28515625" style="157" bestFit="1" customWidth="1"/>
    <col min="764" max="764" width="34.7109375" style="157" bestFit="1" customWidth="1"/>
    <col min="765" max="1013" width="9.140625" style="157"/>
    <col min="1014" max="1014" width="3.7109375" style="157" bestFit="1" customWidth="1"/>
    <col min="1015" max="1015" width="61.28515625" style="157" bestFit="1" customWidth="1"/>
    <col min="1016" max="1016" width="87.7109375" style="157" bestFit="1" customWidth="1"/>
    <col min="1017" max="1017" width="42.7109375" style="157" bestFit="1" customWidth="1"/>
    <col min="1018" max="1018" width="92.5703125" style="157" bestFit="1" customWidth="1"/>
    <col min="1019" max="1019" width="8.28515625" style="157" bestFit="1" customWidth="1"/>
    <col min="1020" max="1020" width="34.7109375" style="157" bestFit="1" customWidth="1"/>
    <col min="1021" max="1269" width="9.140625" style="157"/>
    <col min="1270" max="1270" width="3.7109375" style="157" bestFit="1" customWidth="1"/>
    <col min="1271" max="1271" width="61.28515625" style="157" bestFit="1" customWidth="1"/>
    <col min="1272" max="1272" width="87.7109375" style="157" bestFit="1" customWidth="1"/>
    <col min="1273" max="1273" width="42.7109375" style="157" bestFit="1" customWidth="1"/>
    <col min="1274" max="1274" width="92.5703125" style="157" bestFit="1" customWidth="1"/>
    <col min="1275" max="1275" width="8.28515625" style="157" bestFit="1" customWidth="1"/>
    <col min="1276" max="1276" width="34.7109375" style="157" bestFit="1" customWidth="1"/>
    <col min="1277" max="1525" width="9.140625" style="157"/>
    <col min="1526" max="1526" width="3.7109375" style="157" bestFit="1" customWidth="1"/>
    <col min="1527" max="1527" width="61.28515625" style="157" bestFit="1" customWidth="1"/>
    <col min="1528" max="1528" width="87.7109375" style="157" bestFit="1" customWidth="1"/>
    <col min="1529" max="1529" width="42.7109375" style="157" bestFit="1" customWidth="1"/>
    <col min="1530" max="1530" width="92.5703125" style="157" bestFit="1" customWidth="1"/>
    <col min="1531" max="1531" width="8.28515625" style="157" bestFit="1" customWidth="1"/>
    <col min="1532" max="1532" width="34.7109375" style="157" bestFit="1" customWidth="1"/>
    <col min="1533" max="1781" width="9.140625" style="157"/>
    <col min="1782" max="1782" width="3.7109375" style="157" bestFit="1" customWidth="1"/>
    <col min="1783" max="1783" width="61.28515625" style="157" bestFit="1" customWidth="1"/>
    <col min="1784" max="1784" width="87.7109375" style="157" bestFit="1" customWidth="1"/>
    <col min="1785" max="1785" width="42.7109375" style="157" bestFit="1" customWidth="1"/>
    <col min="1786" max="1786" width="92.5703125" style="157" bestFit="1" customWidth="1"/>
    <col min="1787" max="1787" width="8.28515625" style="157" bestFit="1" customWidth="1"/>
    <col min="1788" max="1788" width="34.7109375" style="157" bestFit="1" customWidth="1"/>
    <col min="1789" max="2037" width="9.140625" style="157"/>
    <col min="2038" max="2038" width="3.7109375" style="157" bestFit="1" customWidth="1"/>
    <col min="2039" max="2039" width="61.28515625" style="157" bestFit="1" customWidth="1"/>
    <col min="2040" max="2040" width="87.7109375" style="157" bestFit="1" customWidth="1"/>
    <col min="2041" max="2041" width="42.7109375" style="157" bestFit="1" customWidth="1"/>
    <col min="2042" max="2042" width="92.5703125" style="157" bestFit="1" customWidth="1"/>
    <col min="2043" max="2043" width="8.28515625" style="157" bestFit="1" customWidth="1"/>
    <col min="2044" max="2044" width="34.7109375" style="157" bestFit="1" customWidth="1"/>
    <col min="2045" max="2293" width="9.140625" style="157"/>
    <col min="2294" max="2294" width="3.7109375" style="157" bestFit="1" customWidth="1"/>
    <col min="2295" max="2295" width="61.28515625" style="157" bestFit="1" customWidth="1"/>
    <col min="2296" max="2296" width="87.7109375" style="157" bestFit="1" customWidth="1"/>
    <col min="2297" max="2297" width="42.7109375" style="157" bestFit="1" customWidth="1"/>
    <col min="2298" max="2298" width="92.5703125" style="157" bestFit="1" customWidth="1"/>
    <col min="2299" max="2299" width="8.28515625" style="157" bestFit="1" customWidth="1"/>
    <col min="2300" max="2300" width="34.7109375" style="157" bestFit="1" customWidth="1"/>
    <col min="2301" max="2549" width="9.140625" style="157"/>
    <col min="2550" max="2550" width="3.7109375" style="157" bestFit="1" customWidth="1"/>
    <col min="2551" max="2551" width="61.28515625" style="157" bestFit="1" customWidth="1"/>
    <col min="2552" max="2552" width="87.7109375" style="157" bestFit="1" customWidth="1"/>
    <col min="2553" max="2553" width="42.7109375" style="157" bestFit="1" customWidth="1"/>
    <col min="2554" max="2554" width="92.5703125" style="157" bestFit="1" customWidth="1"/>
    <col min="2555" max="2555" width="8.28515625" style="157" bestFit="1" customWidth="1"/>
    <col min="2556" max="2556" width="34.7109375" style="157" bestFit="1" customWidth="1"/>
    <col min="2557" max="2805" width="9.140625" style="157"/>
    <col min="2806" max="2806" width="3.7109375" style="157" bestFit="1" customWidth="1"/>
    <col min="2807" max="2807" width="61.28515625" style="157" bestFit="1" customWidth="1"/>
    <col min="2808" max="2808" width="87.7109375" style="157" bestFit="1" customWidth="1"/>
    <col min="2809" max="2809" width="42.7109375" style="157" bestFit="1" customWidth="1"/>
    <col min="2810" max="2810" width="92.5703125" style="157" bestFit="1" customWidth="1"/>
    <col min="2811" max="2811" width="8.28515625" style="157" bestFit="1" customWidth="1"/>
    <col min="2812" max="2812" width="34.7109375" style="157" bestFit="1" customWidth="1"/>
    <col min="2813" max="3061" width="9.140625" style="157"/>
    <col min="3062" max="3062" width="3.7109375" style="157" bestFit="1" customWidth="1"/>
    <col min="3063" max="3063" width="61.28515625" style="157" bestFit="1" customWidth="1"/>
    <col min="3064" max="3064" width="87.7109375" style="157" bestFit="1" customWidth="1"/>
    <col min="3065" max="3065" width="42.7109375" style="157" bestFit="1" customWidth="1"/>
    <col min="3066" max="3066" width="92.5703125" style="157" bestFit="1" customWidth="1"/>
    <col min="3067" max="3067" width="8.28515625" style="157" bestFit="1" customWidth="1"/>
    <col min="3068" max="3068" width="34.7109375" style="157" bestFit="1" customWidth="1"/>
    <col min="3069" max="3317" width="9.140625" style="157"/>
    <col min="3318" max="3318" width="3.7109375" style="157" bestFit="1" customWidth="1"/>
    <col min="3319" max="3319" width="61.28515625" style="157" bestFit="1" customWidth="1"/>
    <col min="3320" max="3320" width="87.7109375" style="157" bestFit="1" customWidth="1"/>
    <col min="3321" max="3321" width="42.7109375" style="157" bestFit="1" customWidth="1"/>
    <col min="3322" max="3322" width="92.5703125" style="157" bestFit="1" customWidth="1"/>
    <col min="3323" max="3323" width="8.28515625" style="157" bestFit="1" customWidth="1"/>
    <col min="3324" max="3324" width="34.7109375" style="157" bestFit="1" customWidth="1"/>
    <col min="3325" max="3573" width="9.140625" style="157"/>
    <col min="3574" max="3574" width="3.7109375" style="157" bestFit="1" customWidth="1"/>
    <col min="3575" max="3575" width="61.28515625" style="157" bestFit="1" customWidth="1"/>
    <col min="3576" max="3576" width="87.7109375" style="157" bestFit="1" customWidth="1"/>
    <col min="3577" max="3577" width="42.7109375" style="157" bestFit="1" customWidth="1"/>
    <col min="3578" max="3578" width="92.5703125" style="157" bestFit="1" customWidth="1"/>
    <col min="3579" max="3579" width="8.28515625" style="157" bestFit="1" customWidth="1"/>
    <col min="3580" max="3580" width="34.7109375" style="157" bestFit="1" customWidth="1"/>
    <col min="3581" max="3829" width="9.140625" style="157"/>
    <col min="3830" max="3830" width="3.7109375" style="157" bestFit="1" customWidth="1"/>
    <col min="3831" max="3831" width="61.28515625" style="157" bestFit="1" customWidth="1"/>
    <col min="3832" max="3832" width="87.7109375" style="157" bestFit="1" customWidth="1"/>
    <col min="3833" max="3833" width="42.7109375" style="157" bestFit="1" customWidth="1"/>
    <col min="3834" max="3834" width="92.5703125" style="157" bestFit="1" customWidth="1"/>
    <col min="3835" max="3835" width="8.28515625" style="157" bestFit="1" customWidth="1"/>
    <col min="3836" max="3836" width="34.7109375" style="157" bestFit="1" customWidth="1"/>
    <col min="3837" max="4085" width="9.140625" style="157"/>
    <col min="4086" max="4086" width="3.7109375" style="157" bestFit="1" customWidth="1"/>
    <col min="4087" max="4087" width="61.28515625" style="157" bestFit="1" customWidth="1"/>
    <col min="4088" max="4088" width="87.7109375" style="157" bestFit="1" customWidth="1"/>
    <col min="4089" max="4089" width="42.7109375" style="157" bestFit="1" customWidth="1"/>
    <col min="4090" max="4090" width="92.5703125" style="157" bestFit="1" customWidth="1"/>
    <col min="4091" max="4091" width="8.28515625" style="157" bestFit="1" customWidth="1"/>
    <col min="4092" max="4092" width="34.7109375" style="157" bestFit="1" customWidth="1"/>
    <col min="4093" max="4341" width="9.140625" style="157"/>
    <col min="4342" max="4342" width="3.7109375" style="157" bestFit="1" customWidth="1"/>
    <col min="4343" max="4343" width="61.28515625" style="157" bestFit="1" customWidth="1"/>
    <col min="4344" max="4344" width="87.7109375" style="157" bestFit="1" customWidth="1"/>
    <col min="4345" max="4345" width="42.7109375" style="157" bestFit="1" customWidth="1"/>
    <col min="4346" max="4346" width="92.5703125" style="157" bestFit="1" customWidth="1"/>
    <col min="4347" max="4347" width="8.28515625" style="157" bestFit="1" customWidth="1"/>
    <col min="4348" max="4348" width="34.7109375" style="157" bestFit="1" customWidth="1"/>
    <col min="4349" max="4597" width="9.140625" style="157"/>
    <col min="4598" max="4598" width="3.7109375" style="157" bestFit="1" customWidth="1"/>
    <col min="4599" max="4599" width="61.28515625" style="157" bestFit="1" customWidth="1"/>
    <col min="4600" max="4600" width="87.7109375" style="157" bestFit="1" customWidth="1"/>
    <col min="4601" max="4601" width="42.7109375" style="157" bestFit="1" customWidth="1"/>
    <col min="4602" max="4602" width="92.5703125" style="157" bestFit="1" customWidth="1"/>
    <col min="4603" max="4603" width="8.28515625" style="157" bestFit="1" customWidth="1"/>
    <col min="4604" max="4604" width="34.7109375" style="157" bestFit="1" customWidth="1"/>
    <col min="4605" max="4853" width="9.140625" style="157"/>
    <col min="4854" max="4854" width="3.7109375" style="157" bestFit="1" customWidth="1"/>
    <col min="4855" max="4855" width="61.28515625" style="157" bestFit="1" customWidth="1"/>
    <col min="4856" max="4856" width="87.7109375" style="157" bestFit="1" customWidth="1"/>
    <col min="4857" max="4857" width="42.7109375" style="157" bestFit="1" customWidth="1"/>
    <col min="4858" max="4858" width="92.5703125" style="157" bestFit="1" customWidth="1"/>
    <col min="4859" max="4859" width="8.28515625" style="157" bestFit="1" customWidth="1"/>
    <col min="4860" max="4860" width="34.7109375" style="157" bestFit="1" customWidth="1"/>
    <col min="4861" max="5109" width="9.140625" style="157"/>
    <col min="5110" max="5110" width="3.7109375" style="157" bestFit="1" customWidth="1"/>
    <col min="5111" max="5111" width="61.28515625" style="157" bestFit="1" customWidth="1"/>
    <col min="5112" max="5112" width="87.7109375" style="157" bestFit="1" customWidth="1"/>
    <col min="5113" max="5113" width="42.7109375" style="157" bestFit="1" customWidth="1"/>
    <col min="5114" max="5114" width="92.5703125" style="157" bestFit="1" customWidth="1"/>
    <col min="5115" max="5115" width="8.28515625" style="157" bestFit="1" customWidth="1"/>
    <col min="5116" max="5116" width="34.7109375" style="157" bestFit="1" customWidth="1"/>
    <col min="5117" max="5365" width="9.140625" style="157"/>
    <col min="5366" max="5366" width="3.7109375" style="157" bestFit="1" customWidth="1"/>
    <col min="5367" max="5367" width="61.28515625" style="157" bestFit="1" customWidth="1"/>
    <col min="5368" max="5368" width="87.7109375" style="157" bestFit="1" customWidth="1"/>
    <col min="5369" max="5369" width="42.7109375" style="157" bestFit="1" customWidth="1"/>
    <col min="5370" max="5370" width="92.5703125" style="157" bestFit="1" customWidth="1"/>
    <col min="5371" max="5371" width="8.28515625" style="157" bestFit="1" customWidth="1"/>
    <col min="5372" max="5372" width="34.7109375" style="157" bestFit="1" customWidth="1"/>
    <col min="5373" max="5621" width="9.140625" style="157"/>
    <col min="5622" max="5622" width="3.7109375" style="157" bestFit="1" customWidth="1"/>
    <col min="5623" max="5623" width="61.28515625" style="157" bestFit="1" customWidth="1"/>
    <col min="5624" max="5624" width="87.7109375" style="157" bestFit="1" customWidth="1"/>
    <col min="5625" max="5625" width="42.7109375" style="157" bestFit="1" customWidth="1"/>
    <col min="5626" max="5626" width="92.5703125" style="157" bestFit="1" customWidth="1"/>
    <col min="5627" max="5627" width="8.28515625" style="157" bestFit="1" customWidth="1"/>
    <col min="5628" max="5628" width="34.7109375" style="157" bestFit="1" customWidth="1"/>
    <col min="5629" max="5877" width="9.140625" style="157"/>
    <col min="5878" max="5878" width="3.7109375" style="157" bestFit="1" customWidth="1"/>
    <col min="5879" max="5879" width="61.28515625" style="157" bestFit="1" customWidth="1"/>
    <col min="5880" max="5880" width="87.7109375" style="157" bestFit="1" customWidth="1"/>
    <col min="5881" max="5881" width="42.7109375" style="157" bestFit="1" customWidth="1"/>
    <col min="5882" max="5882" width="92.5703125" style="157" bestFit="1" customWidth="1"/>
    <col min="5883" max="5883" width="8.28515625" style="157" bestFit="1" customWidth="1"/>
    <col min="5884" max="5884" width="34.7109375" style="157" bestFit="1" customWidth="1"/>
    <col min="5885" max="6133" width="9.140625" style="157"/>
    <col min="6134" max="6134" width="3.7109375" style="157" bestFit="1" customWidth="1"/>
    <col min="6135" max="6135" width="61.28515625" style="157" bestFit="1" customWidth="1"/>
    <col min="6136" max="6136" width="87.7109375" style="157" bestFit="1" customWidth="1"/>
    <col min="6137" max="6137" width="42.7109375" style="157" bestFit="1" customWidth="1"/>
    <col min="6138" max="6138" width="92.5703125" style="157" bestFit="1" customWidth="1"/>
    <col min="6139" max="6139" width="8.28515625" style="157" bestFit="1" customWidth="1"/>
    <col min="6140" max="6140" width="34.7109375" style="157" bestFit="1" customWidth="1"/>
    <col min="6141" max="6389" width="9.140625" style="157"/>
    <col min="6390" max="6390" width="3.7109375" style="157" bestFit="1" customWidth="1"/>
    <col min="6391" max="6391" width="61.28515625" style="157" bestFit="1" customWidth="1"/>
    <col min="6392" max="6392" width="87.7109375" style="157" bestFit="1" customWidth="1"/>
    <col min="6393" max="6393" width="42.7109375" style="157" bestFit="1" customWidth="1"/>
    <col min="6394" max="6394" width="92.5703125" style="157" bestFit="1" customWidth="1"/>
    <col min="6395" max="6395" width="8.28515625" style="157" bestFit="1" customWidth="1"/>
    <col min="6396" max="6396" width="34.7109375" style="157" bestFit="1" customWidth="1"/>
    <col min="6397" max="6645" width="9.140625" style="157"/>
    <col min="6646" max="6646" width="3.7109375" style="157" bestFit="1" customWidth="1"/>
    <col min="6647" max="6647" width="61.28515625" style="157" bestFit="1" customWidth="1"/>
    <col min="6648" max="6648" width="87.7109375" style="157" bestFit="1" customWidth="1"/>
    <col min="6649" max="6649" width="42.7109375" style="157" bestFit="1" customWidth="1"/>
    <col min="6650" max="6650" width="92.5703125" style="157" bestFit="1" customWidth="1"/>
    <col min="6651" max="6651" width="8.28515625" style="157" bestFit="1" customWidth="1"/>
    <col min="6652" max="6652" width="34.7109375" style="157" bestFit="1" customWidth="1"/>
    <col min="6653" max="6901" width="9.140625" style="157"/>
    <col min="6902" max="6902" width="3.7109375" style="157" bestFit="1" customWidth="1"/>
    <col min="6903" max="6903" width="61.28515625" style="157" bestFit="1" customWidth="1"/>
    <col min="6904" max="6904" width="87.7109375" style="157" bestFit="1" customWidth="1"/>
    <col min="6905" max="6905" width="42.7109375" style="157" bestFit="1" customWidth="1"/>
    <col min="6906" max="6906" width="92.5703125" style="157" bestFit="1" customWidth="1"/>
    <col min="6907" max="6907" width="8.28515625" style="157" bestFit="1" customWidth="1"/>
    <col min="6908" max="6908" width="34.7109375" style="157" bestFit="1" customWidth="1"/>
    <col min="6909" max="7157" width="9.140625" style="157"/>
    <col min="7158" max="7158" width="3.7109375" style="157" bestFit="1" customWidth="1"/>
    <col min="7159" max="7159" width="61.28515625" style="157" bestFit="1" customWidth="1"/>
    <col min="7160" max="7160" width="87.7109375" style="157" bestFit="1" customWidth="1"/>
    <col min="7161" max="7161" width="42.7109375" style="157" bestFit="1" customWidth="1"/>
    <col min="7162" max="7162" width="92.5703125" style="157" bestFit="1" customWidth="1"/>
    <col min="7163" max="7163" width="8.28515625" style="157" bestFit="1" customWidth="1"/>
    <col min="7164" max="7164" width="34.7109375" style="157" bestFit="1" customWidth="1"/>
    <col min="7165" max="7413" width="9.140625" style="157"/>
    <col min="7414" max="7414" width="3.7109375" style="157" bestFit="1" customWidth="1"/>
    <col min="7415" max="7415" width="61.28515625" style="157" bestFit="1" customWidth="1"/>
    <col min="7416" max="7416" width="87.7109375" style="157" bestFit="1" customWidth="1"/>
    <col min="7417" max="7417" width="42.7109375" style="157" bestFit="1" customWidth="1"/>
    <col min="7418" max="7418" width="92.5703125" style="157" bestFit="1" customWidth="1"/>
    <col min="7419" max="7419" width="8.28515625" style="157" bestFit="1" customWidth="1"/>
    <col min="7420" max="7420" width="34.7109375" style="157" bestFit="1" customWidth="1"/>
    <col min="7421" max="7669" width="9.140625" style="157"/>
    <col min="7670" max="7670" width="3.7109375" style="157" bestFit="1" customWidth="1"/>
    <col min="7671" max="7671" width="61.28515625" style="157" bestFit="1" customWidth="1"/>
    <col min="7672" max="7672" width="87.7109375" style="157" bestFit="1" customWidth="1"/>
    <col min="7673" max="7673" width="42.7109375" style="157" bestFit="1" customWidth="1"/>
    <col min="7674" max="7674" width="92.5703125" style="157" bestFit="1" customWidth="1"/>
    <col min="7675" max="7675" width="8.28515625" style="157" bestFit="1" customWidth="1"/>
    <col min="7676" max="7676" width="34.7109375" style="157" bestFit="1" customWidth="1"/>
    <col min="7677" max="7925" width="9.140625" style="157"/>
    <col min="7926" max="7926" width="3.7109375" style="157" bestFit="1" customWidth="1"/>
    <col min="7927" max="7927" width="61.28515625" style="157" bestFit="1" customWidth="1"/>
    <col min="7928" max="7928" width="87.7109375" style="157" bestFit="1" customWidth="1"/>
    <col min="7929" max="7929" width="42.7109375" style="157" bestFit="1" customWidth="1"/>
    <col min="7930" max="7930" width="92.5703125" style="157" bestFit="1" customWidth="1"/>
    <col min="7931" max="7931" width="8.28515625" style="157" bestFit="1" customWidth="1"/>
    <col min="7932" max="7932" width="34.7109375" style="157" bestFit="1" customWidth="1"/>
    <col min="7933" max="8181" width="9.140625" style="157"/>
    <col min="8182" max="8182" width="3.7109375" style="157" bestFit="1" customWidth="1"/>
    <col min="8183" max="8183" width="61.28515625" style="157" bestFit="1" customWidth="1"/>
    <col min="8184" max="8184" width="87.7109375" style="157" bestFit="1" customWidth="1"/>
    <col min="8185" max="8185" width="42.7109375" style="157" bestFit="1" customWidth="1"/>
    <col min="8186" max="8186" width="92.5703125" style="157" bestFit="1" customWidth="1"/>
    <col min="8187" max="8187" width="8.28515625" style="157" bestFit="1" customWidth="1"/>
    <col min="8188" max="8188" width="34.7109375" style="157" bestFit="1" customWidth="1"/>
    <col min="8189" max="8437" width="9.140625" style="157"/>
    <col min="8438" max="8438" width="3.7109375" style="157" bestFit="1" customWidth="1"/>
    <col min="8439" max="8439" width="61.28515625" style="157" bestFit="1" customWidth="1"/>
    <col min="8440" max="8440" width="87.7109375" style="157" bestFit="1" customWidth="1"/>
    <col min="8441" max="8441" width="42.7109375" style="157" bestFit="1" customWidth="1"/>
    <col min="8442" max="8442" width="92.5703125" style="157" bestFit="1" customWidth="1"/>
    <col min="8443" max="8443" width="8.28515625" style="157" bestFit="1" customWidth="1"/>
    <col min="8444" max="8444" width="34.7109375" style="157" bestFit="1" customWidth="1"/>
    <col min="8445" max="8693" width="9.140625" style="157"/>
    <col min="8694" max="8694" width="3.7109375" style="157" bestFit="1" customWidth="1"/>
    <col min="8695" max="8695" width="61.28515625" style="157" bestFit="1" customWidth="1"/>
    <col min="8696" max="8696" width="87.7109375" style="157" bestFit="1" customWidth="1"/>
    <col min="8697" max="8697" width="42.7109375" style="157" bestFit="1" customWidth="1"/>
    <col min="8698" max="8698" width="92.5703125" style="157" bestFit="1" customWidth="1"/>
    <col min="8699" max="8699" width="8.28515625" style="157" bestFit="1" customWidth="1"/>
    <col min="8700" max="8700" width="34.7109375" style="157" bestFit="1" customWidth="1"/>
    <col min="8701" max="8949" width="9.140625" style="157"/>
    <col min="8950" max="8950" width="3.7109375" style="157" bestFit="1" customWidth="1"/>
    <col min="8951" max="8951" width="61.28515625" style="157" bestFit="1" customWidth="1"/>
    <col min="8952" max="8952" width="87.7109375" style="157" bestFit="1" customWidth="1"/>
    <col min="8953" max="8953" width="42.7109375" style="157" bestFit="1" customWidth="1"/>
    <col min="8954" max="8954" width="92.5703125" style="157" bestFit="1" customWidth="1"/>
    <col min="8955" max="8955" width="8.28515625" style="157" bestFit="1" customWidth="1"/>
    <col min="8956" max="8956" width="34.7109375" style="157" bestFit="1" customWidth="1"/>
    <col min="8957" max="9205" width="9.140625" style="157"/>
    <col min="9206" max="9206" width="3.7109375" style="157" bestFit="1" customWidth="1"/>
    <col min="9207" max="9207" width="61.28515625" style="157" bestFit="1" customWidth="1"/>
    <col min="9208" max="9208" width="87.7109375" style="157" bestFit="1" customWidth="1"/>
    <col min="9209" max="9209" width="42.7109375" style="157" bestFit="1" customWidth="1"/>
    <col min="9210" max="9210" width="92.5703125" style="157" bestFit="1" customWidth="1"/>
    <col min="9211" max="9211" width="8.28515625" style="157" bestFit="1" customWidth="1"/>
    <col min="9212" max="9212" width="34.7109375" style="157" bestFit="1" customWidth="1"/>
    <col min="9213" max="9461" width="9.140625" style="157"/>
    <col min="9462" max="9462" width="3.7109375" style="157" bestFit="1" customWidth="1"/>
    <col min="9463" max="9463" width="61.28515625" style="157" bestFit="1" customWidth="1"/>
    <col min="9464" max="9464" width="87.7109375" style="157" bestFit="1" customWidth="1"/>
    <col min="9465" max="9465" width="42.7109375" style="157" bestFit="1" customWidth="1"/>
    <col min="9466" max="9466" width="92.5703125" style="157" bestFit="1" customWidth="1"/>
    <col min="9467" max="9467" width="8.28515625" style="157" bestFit="1" customWidth="1"/>
    <col min="9468" max="9468" width="34.7109375" style="157" bestFit="1" customWidth="1"/>
    <col min="9469" max="9717" width="9.140625" style="157"/>
    <col min="9718" max="9718" width="3.7109375" style="157" bestFit="1" customWidth="1"/>
    <col min="9719" max="9719" width="61.28515625" style="157" bestFit="1" customWidth="1"/>
    <col min="9720" max="9720" width="87.7109375" style="157" bestFit="1" customWidth="1"/>
    <col min="9721" max="9721" width="42.7109375" style="157" bestFit="1" customWidth="1"/>
    <col min="9722" max="9722" width="92.5703125" style="157" bestFit="1" customWidth="1"/>
    <col min="9723" max="9723" width="8.28515625" style="157" bestFit="1" customWidth="1"/>
    <col min="9724" max="9724" width="34.7109375" style="157" bestFit="1" customWidth="1"/>
    <col min="9725" max="9973" width="9.140625" style="157"/>
    <col min="9974" max="9974" width="3.7109375" style="157" bestFit="1" customWidth="1"/>
    <col min="9975" max="9975" width="61.28515625" style="157" bestFit="1" customWidth="1"/>
    <col min="9976" max="9976" width="87.7109375" style="157" bestFit="1" customWidth="1"/>
    <col min="9977" max="9977" width="42.7109375" style="157" bestFit="1" customWidth="1"/>
    <col min="9978" max="9978" width="92.5703125" style="157" bestFit="1" customWidth="1"/>
    <col min="9979" max="9979" width="8.28515625" style="157" bestFit="1" customWidth="1"/>
    <col min="9980" max="9980" width="34.7109375" style="157" bestFit="1" customWidth="1"/>
    <col min="9981" max="10229" width="9.140625" style="157"/>
    <col min="10230" max="10230" width="3.7109375" style="157" bestFit="1" customWidth="1"/>
    <col min="10231" max="10231" width="61.28515625" style="157" bestFit="1" customWidth="1"/>
    <col min="10232" max="10232" width="87.7109375" style="157" bestFit="1" customWidth="1"/>
    <col min="10233" max="10233" width="42.7109375" style="157" bestFit="1" customWidth="1"/>
    <col min="10234" max="10234" width="92.5703125" style="157" bestFit="1" customWidth="1"/>
    <col min="10235" max="10235" width="8.28515625" style="157" bestFit="1" customWidth="1"/>
    <col min="10236" max="10236" width="34.7109375" style="157" bestFit="1" customWidth="1"/>
    <col min="10237" max="10485" width="9.140625" style="157"/>
    <col min="10486" max="10486" width="3.7109375" style="157" bestFit="1" customWidth="1"/>
    <col min="10487" max="10487" width="61.28515625" style="157" bestFit="1" customWidth="1"/>
    <col min="10488" max="10488" width="87.7109375" style="157" bestFit="1" customWidth="1"/>
    <col min="10489" max="10489" width="42.7109375" style="157" bestFit="1" customWidth="1"/>
    <col min="10490" max="10490" width="92.5703125" style="157" bestFit="1" customWidth="1"/>
    <col min="10491" max="10491" width="8.28515625" style="157" bestFit="1" customWidth="1"/>
    <col min="10492" max="10492" width="34.7109375" style="157" bestFit="1" customWidth="1"/>
    <col min="10493" max="10741" width="9.140625" style="157"/>
    <col min="10742" max="10742" width="3.7109375" style="157" bestFit="1" customWidth="1"/>
    <col min="10743" max="10743" width="61.28515625" style="157" bestFit="1" customWidth="1"/>
    <col min="10744" max="10744" width="87.7109375" style="157" bestFit="1" customWidth="1"/>
    <col min="10745" max="10745" width="42.7109375" style="157" bestFit="1" customWidth="1"/>
    <col min="10746" max="10746" width="92.5703125" style="157" bestFit="1" customWidth="1"/>
    <col min="10747" max="10747" width="8.28515625" style="157" bestFit="1" customWidth="1"/>
    <col min="10748" max="10748" width="34.7109375" style="157" bestFit="1" customWidth="1"/>
    <col min="10749" max="10997" width="9.140625" style="157"/>
    <col min="10998" max="10998" width="3.7109375" style="157" bestFit="1" customWidth="1"/>
    <col min="10999" max="10999" width="61.28515625" style="157" bestFit="1" customWidth="1"/>
    <col min="11000" max="11000" width="87.7109375" style="157" bestFit="1" customWidth="1"/>
    <col min="11001" max="11001" width="42.7109375" style="157" bestFit="1" customWidth="1"/>
    <col min="11002" max="11002" width="92.5703125" style="157" bestFit="1" customWidth="1"/>
    <col min="11003" max="11003" width="8.28515625" style="157" bestFit="1" customWidth="1"/>
    <col min="11004" max="11004" width="34.7109375" style="157" bestFit="1" customWidth="1"/>
    <col min="11005" max="11253" width="9.140625" style="157"/>
    <col min="11254" max="11254" width="3.7109375" style="157" bestFit="1" customWidth="1"/>
    <col min="11255" max="11255" width="61.28515625" style="157" bestFit="1" customWidth="1"/>
    <col min="11256" max="11256" width="87.7109375" style="157" bestFit="1" customWidth="1"/>
    <col min="11257" max="11257" width="42.7109375" style="157" bestFit="1" customWidth="1"/>
    <col min="11258" max="11258" width="92.5703125" style="157" bestFit="1" customWidth="1"/>
    <col min="11259" max="11259" width="8.28515625" style="157" bestFit="1" customWidth="1"/>
    <col min="11260" max="11260" width="34.7109375" style="157" bestFit="1" customWidth="1"/>
    <col min="11261" max="11509" width="9.140625" style="157"/>
    <col min="11510" max="11510" width="3.7109375" style="157" bestFit="1" customWidth="1"/>
    <col min="11511" max="11511" width="61.28515625" style="157" bestFit="1" customWidth="1"/>
    <col min="11512" max="11512" width="87.7109375" style="157" bestFit="1" customWidth="1"/>
    <col min="11513" max="11513" width="42.7109375" style="157" bestFit="1" customWidth="1"/>
    <col min="11514" max="11514" width="92.5703125" style="157" bestFit="1" customWidth="1"/>
    <col min="11515" max="11515" width="8.28515625" style="157" bestFit="1" customWidth="1"/>
    <col min="11516" max="11516" width="34.7109375" style="157" bestFit="1" customWidth="1"/>
    <col min="11517" max="11765" width="9.140625" style="157"/>
    <col min="11766" max="11766" width="3.7109375" style="157" bestFit="1" customWidth="1"/>
    <col min="11767" max="11767" width="61.28515625" style="157" bestFit="1" customWidth="1"/>
    <col min="11768" max="11768" width="87.7109375" style="157" bestFit="1" customWidth="1"/>
    <col min="11769" max="11769" width="42.7109375" style="157" bestFit="1" customWidth="1"/>
    <col min="11770" max="11770" width="92.5703125" style="157" bestFit="1" customWidth="1"/>
    <col min="11771" max="11771" width="8.28515625" style="157" bestFit="1" customWidth="1"/>
    <col min="11772" max="11772" width="34.7109375" style="157" bestFit="1" customWidth="1"/>
    <col min="11773" max="12021" width="9.140625" style="157"/>
    <col min="12022" max="12022" width="3.7109375" style="157" bestFit="1" customWidth="1"/>
    <col min="12023" max="12023" width="61.28515625" style="157" bestFit="1" customWidth="1"/>
    <col min="12024" max="12024" width="87.7109375" style="157" bestFit="1" customWidth="1"/>
    <col min="12025" max="12025" width="42.7109375" style="157" bestFit="1" customWidth="1"/>
    <col min="12026" max="12026" width="92.5703125" style="157" bestFit="1" customWidth="1"/>
    <col min="12027" max="12027" width="8.28515625" style="157" bestFit="1" customWidth="1"/>
    <col min="12028" max="12028" width="34.7109375" style="157" bestFit="1" customWidth="1"/>
    <col min="12029" max="12277" width="9.140625" style="157"/>
    <col min="12278" max="12278" width="3.7109375" style="157" bestFit="1" customWidth="1"/>
    <col min="12279" max="12279" width="61.28515625" style="157" bestFit="1" customWidth="1"/>
    <col min="12280" max="12280" width="87.7109375" style="157" bestFit="1" customWidth="1"/>
    <col min="12281" max="12281" width="42.7109375" style="157" bestFit="1" customWidth="1"/>
    <col min="12282" max="12282" width="92.5703125" style="157" bestFit="1" customWidth="1"/>
    <col min="12283" max="12283" width="8.28515625" style="157" bestFit="1" customWidth="1"/>
    <col min="12284" max="12284" width="34.7109375" style="157" bestFit="1" customWidth="1"/>
    <col min="12285" max="12533" width="9.140625" style="157"/>
    <col min="12534" max="12534" width="3.7109375" style="157" bestFit="1" customWidth="1"/>
    <col min="12535" max="12535" width="61.28515625" style="157" bestFit="1" customWidth="1"/>
    <col min="12536" max="12536" width="87.7109375" style="157" bestFit="1" customWidth="1"/>
    <col min="12537" max="12537" width="42.7109375" style="157" bestFit="1" customWidth="1"/>
    <col min="12538" max="12538" width="92.5703125" style="157" bestFit="1" customWidth="1"/>
    <col min="12539" max="12539" width="8.28515625" style="157" bestFit="1" customWidth="1"/>
    <col min="12540" max="12540" width="34.7109375" style="157" bestFit="1" customWidth="1"/>
    <col min="12541" max="12789" width="9.140625" style="157"/>
    <col min="12790" max="12790" width="3.7109375" style="157" bestFit="1" customWidth="1"/>
    <col min="12791" max="12791" width="61.28515625" style="157" bestFit="1" customWidth="1"/>
    <col min="12792" max="12792" width="87.7109375" style="157" bestFit="1" customWidth="1"/>
    <col min="12793" max="12793" width="42.7109375" style="157" bestFit="1" customWidth="1"/>
    <col min="12794" max="12794" width="92.5703125" style="157" bestFit="1" customWidth="1"/>
    <col min="12795" max="12795" width="8.28515625" style="157" bestFit="1" customWidth="1"/>
    <col min="12796" max="12796" width="34.7109375" style="157" bestFit="1" customWidth="1"/>
    <col min="12797" max="13045" width="9.140625" style="157"/>
    <col min="13046" max="13046" width="3.7109375" style="157" bestFit="1" customWidth="1"/>
    <col min="13047" max="13047" width="61.28515625" style="157" bestFit="1" customWidth="1"/>
    <col min="13048" max="13048" width="87.7109375" style="157" bestFit="1" customWidth="1"/>
    <col min="13049" max="13049" width="42.7109375" style="157" bestFit="1" customWidth="1"/>
    <col min="13050" max="13050" width="92.5703125" style="157" bestFit="1" customWidth="1"/>
    <col min="13051" max="13051" width="8.28515625" style="157" bestFit="1" customWidth="1"/>
    <col min="13052" max="13052" width="34.7109375" style="157" bestFit="1" customWidth="1"/>
    <col min="13053" max="13301" width="9.140625" style="157"/>
    <col min="13302" max="13302" width="3.7109375" style="157" bestFit="1" customWidth="1"/>
    <col min="13303" max="13303" width="61.28515625" style="157" bestFit="1" customWidth="1"/>
    <col min="13304" max="13304" width="87.7109375" style="157" bestFit="1" customWidth="1"/>
    <col min="13305" max="13305" width="42.7109375" style="157" bestFit="1" customWidth="1"/>
    <col min="13306" max="13306" width="92.5703125" style="157" bestFit="1" customWidth="1"/>
    <col min="13307" max="13307" width="8.28515625" style="157" bestFit="1" customWidth="1"/>
    <col min="13308" max="13308" width="34.7109375" style="157" bestFit="1" customWidth="1"/>
    <col min="13309" max="13557" width="9.140625" style="157"/>
    <col min="13558" max="13558" width="3.7109375" style="157" bestFit="1" customWidth="1"/>
    <col min="13559" max="13559" width="61.28515625" style="157" bestFit="1" customWidth="1"/>
    <col min="13560" max="13560" width="87.7109375" style="157" bestFit="1" customWidth="1"/>
    <col min="13561" max="13561" width="42.7109375" style="157" bestFit="1" customWidth="1"/>
    <col min="13562" max="13562" width="92.5703125" style="157" bestFit="1" customWidth="1"/>
    <col min="13563" max="13563" width="8.28515625" style="157" bestFit="1" customWidth="1"/>
    <col min="13564" max="13564" width="34.7109375" style="157" bestFit="1" customWidth="1"/>
    <col min="13565" max="13813" width="9.140625" style="157"/>
    <col min="13814" max="13814" width="3.7109375" style="157" bestFit="1" customWidth="1"/>
    <col min="13815" max="13815" width="61.28515625" style="157" bestFit="1" customWidth="1"/>
    <col min="13816" max="13816" width="87.7109375" style="157" bestFit="1" customWidth="1"/>
    <col min="13817" max="13817" width="42.7109375" style="157" bestFit="1" customWidth="1"/>
    <col min="13818" max="13818" width="92.5703125" style="157" bestFit="1" customWidth="1"/>
    <col min="13819" max="13819" width="8.28515625" style="157" bestFit="1" customWidth="1"/>
    <col min="13820" max="13820" width="34.7109375" style="157" bestFit="1" customWidth="1"/>
    <col min="13821" max="14069" width="9.140625" style="157"/>
    <col min="14070" max="14070" width="3.7109375" style="157" bestFit="1" customWidth="1"/>
    <col min="14071" max="14071" width="61.28515625" style="157" bestFit="1" customWidth="1"/>
    <col min="14072" max="14072" width="87.7109375" style="157" bestFit="1" customWidth="1"/>
    <col min="14073" max="14073" width="42.7109375" style="157" bestFit="1" customWidth="1"/>
    <col min="14074" max="14074" width="92.5703125" style="157" bestFit="1" customWidth="1"/>
    <col min="14075" max="14075" width="8.28515625" style="157" bestFit="1" customWidth="1"/>
    <col min="14076" max="14076" width="34.7109375" style="157" bestFit="1" customWidth="1"/>
    <col min="14077" max="14325" width="9.140625" style="157"/>
    <col min="14326" max="14326" width="3.7109375" style="157" bestFit="1" customWidth="1"/>
    <col min="14327" max="14327" width="61.28515625" style="157" bestFit="1" customWidth="1"/>
    <col min="14328" max="14328" width="87.7109375" style="157" bestFit="1" customWidth="1"/>
    <col min="14329" max="14329" width="42.7109375" style="157" bestFit="1" customWidth="1"/>
    <col min="14330" max="14330" width="92.5703125" style="157" bestFit="1" customWidth="1"/>
    <col min="14331" max="14331" width="8.28515625" style="157" bestFit="1" customWidth="1"/>
    <col min="14332" max="14332" width="34.7109375" style="157" bestFit="1" customWidth="1"/>
    <col min="14333" max="14581" width="9.140625" style="157"/>
    <col min="14582" max="14582" width="3.7109375" style="157" bestFit="1" customWidth="1"/>
    <col min="14583" max="14583" width="61.28515625" style="157" bestFit="1" customWidth="1"/>
    <col min="14584" max="14584" width="87.7109375" style="157" bestFit="1" customWidth="1"/>
    <col min="14585" max="14585" width="42.7109375" style="157" bestFit="1" customWidth="1"/>
    <col min="14586" max="14586" width="92.5703125" style="157" bestFit="1" customWidth="1"/>
    <col min="14587" max="14587" width="8.28515625" style="157" bestFit="1" customWidth="1"/>
    <col min="14588" max="14588" width="34.7109375" style="157" bestFit="1" customWidth="1"/>
    <col min="14589" max="14837" width="9.140625" style="157"/>
    <col min="14838" max="14838" width="3.7109375" style="157" bestFit="1" customWidth="1"/>
    <col min="14839" max="14839" width="61.28515625" style="157" bestFit="1" customWidth="1"/>
    <col min="14840" max="14840" width="87.7109375" style="157" bestFit="1" customWidth="1"/>
    <col min="14841" max="14841" width="42.7109375" style="157" bestFit="1" customWidth="1"/>
    <col min="14842" max="14842" width="92.5703125" style="157" bestFit="1" customWidth="1"/>
    <col min="14843" max="14843" width="8.28515625" style="157" bestFit="1" customWidth="1"/>
    <col min="14844" max="14844" width="34.7109375" style="157" bestFit="1" customWidth="1"/>
    <col min="14845" max="15093" width="9.140625" style="157"/>
    <col min="15094" max="15094" width="3.7109375" style="157" bestFit="1" customWidth="1"/>
    <col min="15095" max="15095" width="61.28515625" style="157" bestFit="1" customWidth="1"/>
    <col min="15096" max="15096" width="87.7109375" style="157" bestFit="1" customWidth="1"/>
    <col min="15097" max="15097" width="42.7109375" style="157" bestFit="1" customWidth="1"/>
    <col min="15098" max="15098" width="92.5703125" style="157" bestFit="1" customWidth="1"/>
    <col min="15099" max="15099" width="8.28515625" style="157" bestFit="1" customWidth="1"/>
    <col min="15100" max="15100" width="34.7109375" style="157" bestFit="1" customWidth="1"/>
    <col min="15101" max="15349" width="9.140625" style="157"/>
    <col min="15350" max="15350" width="3.7109375" style="157" bestFit="1" customWidth="1"/>
    <col min="15351" max="15351" width="61.28515625" style="157" bestFit="1" customWidth="1"/>
    <col min="15352" max="15352" width="87.7109375" style="157" bestFit="1" customWidth="1"/>
    <col min="15353" max="15353" width="42.7109375" style="157" bestFit="1" customWidth="1"/>
    <col min="15354" max="15354" width="92.5703125" style="157" bestFit="1" customWidth="1"/>
    <col min="15355" max="15355" width="8.28515625" style="157" bestFit="1" customWidth="1"/>
    <col min="15356" max="15356" width="34.7109375" style="157" bestFit="1" customWidth="1"/>
    <col min="15357" max="15605" width="9.140625" style="157"/>
    <col min="15606" max="15606" width="3.7109375" style="157" bestFit="1" customWidth="1"/>
    <col min="15607" max="15607" width="61.28515625" style="157" bestFit="1" customWidth="1"/>
    <col min="15608" max="15608" width="87.7109375" style="157" bestFit="1" customWidth="1"/>
    <col min="15609" max="15609" width="42.7109375" style="157" bestFit="1" customWidth="1"/>
    <col min="15610" max="15610" width="92.5703125" style="157" bestFit="1" customWidth="1"/>
    <col min="15611" max="15611" width="8.28515625" style="157" bestFit="1" customWidth="1"/>
    <col min="15612" max="15612" width="34.7109375" style="157" bestFit="1" customWidth="1"/>
    <col min="15613" max="15861" width="9.140625" style="157"/>
    <col min="15862" max="15862" width="3.7109375" style="157" bestFit="1" customWidth="1"/>
    <col min="15863" max="15863" width="61.28515625" style="157" bestFit="1" customWidth="1"/>
    <col min="15864" max="15864" width="87.7109375" style="157" bestFit="1" customWidth="1"/>
    <col min="15865" max="15865" width="42.7109375" style="157" bestFit="1" customWidth="1"/>
    <col min="15866" max="15866" width="92.5703125" style="157" bestFit="1" customWidth="1"/>
    <col min="15867" max="15867" width="8.28515625" style="157" bestFit="1" customWidth="1"/>
    <col min="15868" max="15868" width="34.7109375" style="157" bestFit="1" customWidth="1"/>
    <col min="15869" max="16117" width="9.140625" style="157"/>
    <col min="16118" max="16118" width="3.7109375" style="157" bestFit="1" customWidth="1"/>
    <col min="16119" max="16119" width="61.28515625" style="157" bestFit="1" customWidth="1"/>
    <col min="16120" max="16120" width="87.7109375" style="157" bestFit="1" customWidth="1"/>
    <col min="16121" max="16121" width="42.7109375" style="157" bestFit="1" customWidth="1"/>
    <col min="16122" max="16122" width="92.5703125" style="157" bestFit="1" customWidth="1"/>
    <col min="16123" max="16123" width="8.28515625" style="157" bestFit="1" customWidth="1"/>
    <col min="16124" max="16124" width="34.7109375" style="157" bestFit="1" customWidth="1"/>
    <col min="16125" max="16384" width="9.140625" style="157"/>
  </cols>
  <sheetData>
    <row r="2" spans="1:10" s="23" customFormat="1" x14ac:dyDescent="0.2">
      <c r="A2" s="21"/>
      <c r="B2" s="40" t="s">
        <v>871</v>
      </c>
      <c r="G2" s="21"/>
      <c r="H2" s="24"/>
      <c r="I2" s="24"/>
    </row>
    <row r="3" spans="1:10" s="23" customFormat="1" ht="12.75" customHeight="1" x14ac:dyDescent="0.2">
      <c r="A3" s="21"/>
      <c r="B3" s="231" t="s">
        <v>872</v>
      </c>
      <c r="C3" s="231"/>
      <c r="D3" s="231"/>
      <c r="E3" s="231"/>
      <c r="F3" s="231"/>
      <c r="G3" s="237"/>
      <c r="H3" s="237"/>
      <c r="I3" s="24"/>
    </row>
    <row r="4" spans="1:10" s="23" customFormat="1" x14ac:dyDescent="0.2">
      <c r="A4" s="21"/>
      <c r="B4" s="231"/>
      <c r="C4" s="231"/>
      <c r="D4" s="231"/>
      <c r="E4" s="231"/>
      <c r="F4" s="231"/>
      <c r="G4" s="237"/>
      <c r="H4" s="237"/>
      <c r="I4" s="24"/>
    </row>
    <row r="5" spans="1:10" s="23" customFormat="1" x14ac:dyDescent="0.2">
      <c r="A5" s="21"/>
      <c r="B5" s="231"/>
      <c r="C5" s="231"/>
      <c r="D5" s="231"/>
      <c r="E5" s="231"/>
      <c r="F5" s="231"/>
      <c r="G5" s="237"/>
      <c r="H5" s="237"/>
      <c r="I5" s="24"/>
    </row>
    <row r="7" spans="1:10" s="150" customFormat="1" x14ac:dyDescent="0.2">
      <c r="A7" s="147" t="s">
        <v>221</v>
      </c>
      <c r="B7" s="148" t="s">
        <v>869</v>
      </c>
      <c r="C7" s="148"/>
      <c r="D7" s="148"/>
      <c r="E7" s="148"/>
      <c r="F7" s="148"/>
      <c r="G7" s="148"/>
      <c r="H7" s="148"/>
      <c r="I7" s="148"/>
      <c r="J7" s="149"/>
    </row>
    <row r="8" spans="1:10" s="150" customFormat="1" ht="25.5" x14ac:dyDescent="0.2">
      <c r="A8" s="151" t="s">
        <v>222</v>
      </c>
      <c r="B8" s="152" t="s">
        <v>223</v>
      </c>
      <c r="C8" s="152" t="s">
        <v>224</v>
      </c>
      <c r="D8" s="152" t="s">
        <v>225</v>
      </c>
      <c r="E8" s="153" t="s">
        <v>226</v>
      </c>
      <c r="F8" s="154" t="s">
        <v>227</v>
      </c>
      <c r="G8" s="193" t="s">
        <v>228</v>
      </c>
      <c r="H8" s="155" t="s">
        <v>229</v>
      </c>
      <c r="I8" s="156" t="s">
        <v>230</v>
      </c>
      <c r="J8" s="157"/>
    </row>
    <row r="9" spans="1:10" s="150" customFormat="1" x14ac:dyDescent="0.2">
      <c r="A9" s="158">
        <v>1</v>
      </c>
      <c r="B9" s="159" t="s">
        <v>231</v>
      </c>
      <c r="C9" s="160" t="s">
        <v>232</v>
      </c>
      <c r="D9" s="232" t="s">
        <v>233</v>
      </c>
      <c r="E9" s="233" t="s">
        <v>234</v>
      </c>
      <c r="F9" s="161">
        <v>1</v>
      </c>
      <c r="G9" s="194">
        <v>0</v>
      </c>
      <c r="H9" s="162">
        <f t="shared" ref="H9:H72" si="0">F9*G9</f>
        <v>0</v>
      </c>
      <c r="I9" s="163"/>
      <c r="J9" s="157"/>
    </row>
    <row r="10" spans="1:10" s="150" customFormat="1" x14ac:dyDescent="0.2">
      <c r="A10" s="164"/>
      <c r="B10" s="165"/>
      <c r="C10" s="160" t="s">
        <v>235</v>
      </c>
      <c r="D10" s="232" t="s">
        <v>233</v>
      </c>
      <c r="E10" s="233" t="s">
        <v>236</v>
      </c>
      <c r="F10" s="161" t="s">
        <v>237</v>
      </c>
      <c r="G10" s="194">
        <v>0</v>
      </c>
      <c r="H10" s="162">
        <f t="shared" si="0"/>
        <v>0</v>
      </c>
      <c r="I10" s="163"/>
      <c r="J10" s="157"/>
    </row>
    <row r="11" spans="1:10" s="150" customFormat="1" ht="25.5" x14ac:dyDescent="0.2">
      <c r="A11" s="164"/>
      <c r="B11" s="165"/>
      <c r="C11" s="160" t="s">
        <v>238</v>
      </c>
      <c r="D11" s="232" t="s">
        <v>233</v>
      </c>
      <c r="E11" s="233" t="s">
        <v>239</v>
      </c>
      <c r="F11" s="161" t="s">
        <v>237</v>
      </c>
      <c r="G11" s="194">
        <v>0</v>
      </c>
      <c r="H11" s="162">
        <f t="shared" si="0"/>
        <v>0</v>
      </c>
      <c r="I11" s="163"/>
      <c r="J11" s="157"/>
    </row>
    <row r="12" spans="1:10" s="150" customFormat="1" ht="25.5" x14ac:dyDescent="0.2">
      <c r="A12" s="164"/>
      <c r="B12" s="165"/>
      <c r="C12" s="160" t="s">
        <v>240</v>
      </c>
      <c r="D12" s="232" t="s">
        <v>233</v>
      </c>
      <c r="E12" s="233" t="s">
        <v>241</v>
      </c>
      <c r="F12" s="161" t="s">
        <v>237</v>
      </c>
      <c r="G12" s="194">
        <v>0</v>
      </c>
      <c r="H12" s="162">
        <f t="shared" si="0"/>
        <v>0</v>
      </c>
      <c r="I12" s="163"/>
      <c r="J12" s="157"/>
    </row>
    <row r="13" spans="1:10" s="150" customFormat="1" x14ac:dyDescent="0.2">
      <c r="A13" s="164"/>
      <c r="B13" s="165"/>
      <c r="C13" s="160" t="s">
        <v>242</v>
      </c>
      <c r="D13" s="232" t="s">
        <v>233</v>
      </c>
      <c r="E13" s="233" t="s">
        <v>243</v>
      </c>
      <c r="F13" s="161" t="s">
        <v>237</v>
      </c>
      <c r="G13" s="194">
        <v>0</v>
      </c>
      <c r="H13" s="162">
        <f t="shared" si="0"/>
        <v>0</v>
      </c>
      <c r="I13" s="163"/>
      <c r="J13" s="157"/>
    </row>
    <row r="14" spans="1:10" s="150" customFormat="1" ht="25.5" x14ac:dyDescent="0.2">
      <c r="A14" s="164"/>
      <c r="B14" s="165"/>
      <c r="C14" s="160" t="s">
        <v>244</v>
      </c>
      <c r="D14" s="232" t="s">
        <v>233</v>
      </c>
      <c r="E14" s="233" t="s">
        <v>245</v>
      </c>
      <c r="F14" s="161" t="s">
        <v>246</v>
      </c>
      <c r="G14" s="194">
        <v>0</v>
      </c>
      <c r="H14" s="162">
        <f t="shared" si="0"/>
        <v>0</v>
      </c>
      <c r="I14" s="163"/>
      <c r="J14" s="157"/>
    </row>
    <row r="15" spans="1:10" s="150" customFormat="1" x14ac:dyDescent="0.2">
      <c r="A15" s="164"/>
      <c r="B15" s="165"/>
      <c r="C15" s="160" t="s">
        <v>247</v>
      </c>
      <c r="D15" s="232" t="s">
        <v>233</v>
      </c>
      <c r="E15" s="233" t="s">
        <v>248</v>
      </c>
      <c r="F15" s="161" t="s">
        <v>246</v>
      </c>
      <c r="G15" s="194">
        <v>0</v>
      </c>
      <c r="H15" s="162">
        <f t="shared" si="0"/>
        <v>0</v>
      </c>
      <c r="I15" s="163"/>
      <c r="J15" s="157"/>
    </row>
    <row r="16" spans="1:10" s="150" customFormat="1" x14ac:dyDescent="0.2">
      <c r="A16" s="164"/>
      <c r="B16" s="165"/>
      <c r="C16" s="160" t="s">
        <v>249</v>
      </c>
      <c r="D16" s="232" t="s">
        <v>233</v>
      </c>
      <c r="E16" s="233" t="s">
        <v>250</v>
      </c>
      <c r="F16" s="161" t="s">
        <v>246</v>
      </c>
      <c r="G16" s="194">
        <v>0</v>
      </c>
      <c r="H16" s="162">
        <f t="shared" si="0"/>
        <v>0</v>
      </c>
      <c r="I16" s="163"/>
      <c r="J16" s="157"/>
    </row>
    <row r="17" spans="1:10" s="150" customFormat="1" ht="25.5" x14ac:dyDescent="0.2">
      <c r="A17" s="164"/>
      <c r="B17" s="165"/>
      <c r="C17" s="160" t="s">
        <v>251</v>
      </c>
      <c r="D17" s="232" t="s">
        <v>233</v>
      </c>
      <c r="E17" s="233" t="s">
        <v>252</v>
      </c>
      <c r="F17" s="161" t="s">
        <v>246</v>
      </c>
      <c r="G17" s="194">
        <v>0</v>
      </c>
      <c r="H17" s="162">
        <f t="shared" si="0"/>
        <v>0</v>
      </c>
      <c r="I17" s="163"/>
      <c r="J17" s="157"/>
    </row>
    <row r="18" spans="1:10" s="150" customFormat="1" ht="25.5" x14ac:dyDescent="0.2">
      <c r="A18" s="164"/>
      <c r="B18" s="165"/>
      <c r="C18" s="160" t="s">
        <v>253</v>
      </c>
      <c r="D18" s="232" t="s">
        <v>233</v>
      </c>
      <c r="E18" s="233" t="s">
        <v>254</v>
      </c>
      <c r="F18" s="161" t="s">
        <v>246</v>
      </c>
      <c r="G18" s="194">
        <v>0</v>
      </c>
      <c r="H18" s="162">
        <f t="shared" si="0"/>
        <v>0</v>
      </c>
      <c r="I18" s="163"/>
      <c r="J18" s="157"/>
    </row>
    <row r="19" spans="1:10" s="150" customFormat="1" x14ac:dyDescent="0.2">
      <c r="A19" s="166"/>
      <c r="B19" s="167"/>
      <c r="C19" s="160" t="s">
        <v>255</v>
      </c>
      <c r="D19" s="232" t="s">
        <v>233</v>
      </c>
      <c r="E19" s="233" t="s">
        <v>256</v>
      </c>
      <c r="F19" s="161" t="s">
        <v>246</v>
      </c>
      <c r="G19" s="194">
        <v>0</v>
      </c>
      <c r="H19" s="162">
        <f t="shared" si="0"/>
        <v>0</v>
      </c>
      <c r="I19" s="163"/>
      <c r="J19" s="157"/>
    </row>
    <row r="20" spans="1:10" s="150" customFormat="1" ht="25.5" x14ac:dyDescent="0.2">
      <c r="A20" s="168">
        <v>2</v>
      </c>
      <c r="B20" s="169" t="s">
        <v>257</v>
      </c>
      <c r="C20" s="160" t="s">
        <v>258</v>
      </c>
      <c r="D20" s="232" t="s">
        <v>233</v>
      </c>
      <c r="E20" s="233" t="s">
        <v>259</v>
      </c>
      <c r="F20" s="161" t="s">
        <v>246</v>
      </c>
      <c r="G20" s="194">
        <v>0</v>
      </c>
      <c r="H20" s="162">
        <f t="shared" si="0"/>
        <v>0</v>
      </c>
      <c r="I20" s="163"/>
      <c r="J20" s="157"/>
    </row>
    <row r="21" spans="1:10" s="150" customFormat="1" x14ac:dyDescent="0.2">
      <c r="A21" s="168"/>
      <c r="B21" s="169"/>
      <c r="C21" s="160" t="s">
        <v>260</v>
      </c>
      <c r="D21" s="232" t="s">
        <v>233</v>
      </c>
      <c r="E21" s="233" t="s">
        <v>261</v>
      </c>
      <c r="F21" s="161">
        <v>1</v>
      </c>
      <c r="G21" s="194">
        <v>0</v>
      </c>
      <c r="H21" s="162">
        <f t="shared" si="0"/>
        <v>0</v>
      </c>
      <c r="I21" s="163"/>
      <c r="J21" s="157"/>
    </row>
    <row r="22" spans="1:10" s="150" customFormat="1" x14ac:dyDescent="0.2">
      <c r="A22" s="168"/>
      <c r="B22" s="169"/>
      <c r="C22" s="160" t="s">
        <v>262</v>
      </c>
      <c r="D22" s="232" t="s">
        <v>233</v>
      </c>
      <c r="E22" s="233" t="s">
        <v>263</v>
      </c>
      <c r="F22" s="161">
        <v>1</v>
      </c>
      <c r="G22" s="194">
        <v>0</v>
      </c>
      <c r="H22" s="162">
        <f t="shared" si="0"/>
        <v>0</v>
      </c>
      <c r="I22" s="163"/>
      <c r="J22" s="157"/>
    </row>
    <row r="23" spans="1:10" s="150" customFormat="1" ht="25.5" x14ac:dyDescent="0.2">
      <c r="A23" s="168"/>
      <c r="B23" s="169"/>
      <c r="C23" s="160" t="s">
        <v>238</v>
      </c>
      <c r="D23" s="232" t="s">
        <v>233</v>
      </c>
      <c r="E23" s="233" t="s">
        <v>239</v>
      </c>
      <c r="F23" s="161" t="s">
        <v>237</v>
      </c>
      <c r="G23" s="194">
        <v>0</v>
      </c>
      <c r="H23" s="162">
        <f t="shared" si="0"/>
        <v>0</v>
      </c>
      <c r="I23" s="163"/>
      <c r="J23" s="157"/>
    </row>
    <row r="24" spans="1:10" s="150" customFormat="1" ht="25.5" x14ac:dyDescent="0.2">
      <c r="A24" s="168"/>
      <c r="B24" s="169"/>
      <c r="C24" s="160" t="s">
        <v>240</v>
      </c>
      <c r="D24" s="232" t="s">
        <v>233</v>
      </c>
      <c r="E24" s="233" t="s">
        <v>241</v>
      </c>
      <c r="F24" s="161" t="s">
        <v>237</v>
      </c>
      <c r="G24" s="194">
        <v>0</v>
      </c>
      <c r="H24" s="162">
        <f t="shared" si="0"/>
        <v>0</v>
      </c>
      <c r="I24" s="163"/>
      <c r="J24" s="157"/>
    </row>
    <row r="25" spans="1:10" s="150" customFormat="1" x14ac:dyDescent="0.2">
      <c r="A25" s="168"/>
      <c r="B25" s="169"/>
      <c r="C25" s="160" t="s">
        <v>264</v>
      </c>
      <c r="D25" s="232" t="s">
        <v>233</v>
      </c>
      <c r="E25" s="233" t="s">
        <v>243</v>
      </c>
      <c r="F25" s="161" t="s">
        <v>237</v>
      </c>
      <c r="G25" s="194">
        <v>0</v>
      </c>
      <c r="H25" s="162">
        <f t="shared" si="0"/>
        <v>0</v>
      </c>
      <c r="I25" s="163"/>
      <c r="J25" s="157"/>
    </row>
    <row r="26" spans="1:10" s="150" customFormat="1" ht="25.5" x14ac:dyDescent="0.2">
      <c r="A26" s="168"/>
      <c r="B26" s="169"/>
      <c r="C26" s="160" t="s">
        <v>265</v>
      </c>
      <c r="D26" s="232" t="s">
        <v>233</v>
      </c>
      <c r="E26" s="233" t="s">
        <v>266</v>
      </c>
      <c r="F26" s="161">
        <v>5</v>
      </c>
      <c r="G26" s="194">
        <v>0</v>
      </c>
      <c r="H26" s="162">
        <f t="shared" si="0"/>
        <v>0</v>
      </c>
      <c r="I26" s="163"/>
      <c r="J26" s="157"/>
    </row>
    <row r="27" spans="1:10" s="150" customFormat="1" ht="25.5" x14ac:dyDescent="0.2">
      <c r="A27" s="168"/>
      <c r="B27" s="169"/>
      <c r="C27" s="160" t="s">
        <v>267</v>
      </c>
      <c r="D27" s="232" t="s">
        <v>233</v>
      </c>
      <c r="E27" s="233" t="s">
        <v>268</v>
      </c>
      <c r="F27" s="161" t="s">
        <v>246</v>
      </c>
      <c r="G27" s="194">
        <v>0</v>
      </c>
      <c r="H27" s="162">
        <f t="shared" si="0"/>
        <v>0</v>
      </c>
      <c r="I27" s="163"/>
      <c r="J27" s="157"/>
    </row>
    <row r="28" spans="1:10" s="150" customFormat="1" ht="38.25" x14ac:dyDescent="0.2">
      <c r="A28" s="168"/>
      <c r="B28" s="169"/>
      <c r="C28" s="160" t="s">
        <v>269</v>
      </c>
      <c r="D28" s="232" t="s">
        <v>233</v>
      </c>
      <c r="E28" s="233" t="s">
        <v>270</v>
      </c>
      <c r="F28" s="161" t="s">
        <v>246</v>
      </c>
      <c r="G28" s="194">
        <v>0</v>
      </c>
      <c r="H28" s="162">
        <f t="shared" si="0"/>
        <v>0</v>
      </c>
      <c r="I28" s="163"/>
      <c r="J28" s="157"/>
    </row>
    <row r="29" spans="1:10" s="150" customFormat="1" ht="38.25" x14ac:dyDescent="0.2">
      <c r="A29" s="168"/>
      <c r="B29" s="169"/>
      <c r="C29" s="160" t="s">
        <v>271</v>
      </c>
      <c r="D29" s="232" t="s">
        <v>233</v>
      </c>
      <c r="E29" s="233" t="s">
        <v>272</v>
      </c>
      <c r="F29" s="161" t="s">
        <v>246</v>
      </c>
      <c r="G29" s="194">
        <v>0</v>
      </c>
      <c r="H29" s="162">
        <f t="shared" si="0"/>
        <v>0</v>
      </c>
      <c r="I29" s="163"/>
      <c r="J29" s="157"/>
    </row>
    <row r="30" spans="1:10" s="150" customFormat="1" ht="25.5" x14ac:dyDescent="0.2">
      <c r="A30" s="168"/>
      <c r="B30" s="169"/>
      <c r="C30" s="160" t="s">
        <v>244</v>
      </c>
      <c r="D30" s="232" t="s">
        <v>233</v>
      </c>
      <c r="E30" s="233" t="s">
        <v>273</v>
      </c>
      <c r="F30" s="161" t="s">
        <v>246</v>
      </c>
      <c r="G30" s="194">
        <v>0</v>
      </c>
      <c r="H30" s="162">
        <f t="shared" si="0"/>
        <v>0</v>
      </c>
      <c r="I30" s="163"/>
      <c r="J30" s="157"/>
    </row>
    <row r="31" spans="1:10" s="150" customFormat="1" x14ac:dyDescent="0.2">
      <c r="A31" s="168"/>
      <c r="B31" s="169"/>
      <c r="C31" s="160" t="s">
        <v>247</v>
      </c>
      <c r="D31" s="232" t="s">
        <v>233</v>
      </c>
      <c r="E31" s="233" t="s">
        <v>248</v>
      </c>
      <c r="F31" s="161" t="s">
        <v>246</v>
      </c>
      <c r="G31" s="194">
        <v>0</v>
      </c>
      <c r="H31" s="162">
        <f t="shared" si="0"/>
        <v>0</v>
      </c>
      <c r="I31" s="163"/>
      <c r="J31" s="157"/>
    </row>
    <row r="32" spans="1:10" s="150" customFormat="1" x14ac:dyDescent="0.2">
      <c r="A32" s="168"/>
      <c r="B32" s="169"/>
      <c r="C32" s="160" t="s">
        <v>249</v>
      </c>
      <c r="D32" s="232" t="s">
        <v>233</v>
      </c>
      <c r="E32" s="233" t="s">
        <v>250</v>
      </c>
      <c r="F32" s="161" t="s">
        <v>246</v>
      </c>
      <c r="G32" s="194">
        <v>0</v>
      </c>
      <c r="H32" s="162">
        <f t="shared" si="0"/>
        <v>0</v>
      </c>
      <c r="I32" s="163"/>
      <c r="J32" s="157"/>
    </row>
    <row r="33" spans="1:10" s="150" customFormat="1" ht="25.5" x14ac:dyDescent="0.2">
      <c r="A33" s="168"/>
      <c r="B33" s="169"/>
      <c r="C33" s="160" t="s">
        <v>251</v>
      </c>
      <c r="D33" s="232" t="s">
        <v>233</v>
      </c>
      <c r="E33" s="233" t="s">
        <v>274</v>
      </c>
      <c r="F33" s="161" t="s">
        <v>246</v>
      </c>
      <c r="G33" s="194">
        <v>0</v>
      </c>
      <c r="H33" s="162">
        <f t="shared" si="0"/>
        <v>0</v>
      </c>
      <c r="I33" s="163"/>
      <c r="J33" s="157"/>
    </row>
    <row r="34" spans="1:10" s="150" customFormat="1" ht="25.5" x14ac:dyDescent="0.2">
      <c r="A34" s="168"/>
      <c r="B34" s="169"/>
      <c r="C34" s="160" t="s">
        <v>275</v>
      </c>
      <c r="D34" s="232" t="s">
        <v>233</v>
      </c>
      <c r="E34" s="233" t="s">
        <v>276</v>
      </c>
      <c r="F34" s="161" t="s">
        <v>246</v>
      </c>
      <c r="G34" s="194">
        <v>0</v>
      </c>
      <c r="H34" s="162">
        <f t="shared" si="0"/>
        <v>0</v>
      </c>
      <c r="I34" s="163"/>
      <c r="J34" s="157"/>
    </row>
    <row r="35" spans="1:10" s="150" customFormat="1" x14ac:dyDescent="0.2">
      <c r="A35" s="168"/>
      <c r="B35" s="169"/>
      <c r="C35" s="160" t="s">
        <v>277</v>
      </c>
      <c r="D35" s="232"/>
      <c r="E35" s="233" t="s">
        <v>278</v>
      </c>
      <c r="F35" s="161" t="s">
        <v>246</v>
      </c>
      <c r="G35" s="194">
        <v>0</v>
      </c>
      <c r="H35" s="162">
        <f t="shared" si="0"/>
        <v>0</v>
      </c>
      <c r="I35" s="163"/>
      <c r="J35" s="157"/>
    </row>
    <row r="36" spans="1:10" s="150" customFormat="1" x14ac:dyDescent="0.2">
      <c r="A36" s="170">
        <v>3</v>
      </c>
      <c r="B36" s="171" t="s">
        <v>279</v>
      </c>
      <c r="C36" s="171" t="s">
        <v>280</v>
      </c>
      <c r="D36" s="234" t="s">
        <v>281</v>
      </c>
      <c r="E36" s="234" t="s">
        <v>282</v>
      </c>
      <c r="F36" s="172" t="s">
        <v>246</v>
      </c>
      <c r="G36" s="194">
        <v>0</v>
      </c>
      <c r="H36" s="162">
        <f t="shared" si="0"/>
        <v>0</v>
      </c>
      <c r="I36" s="173"/>
      <c r="J36" s="157"/>
    </row>
    <row r="37" spans="1:10" s="150" customFormat="1" x14ac:dyDescent="0.2">
      <c r="A37" s="170">
        <f t="shared" ref="A37:A96" si="1">A36+1</f>
        <v>4</v>
      </c>
      <c r="B37" s="174" t="s">
        <v>283</v>
      </c>
      <c r="C37" s="174" t="s">
        <v>284</v>
      </c>
      <c r="D37" s="234" t="s">
        <v>285</v>
      </c>
      <c r="E37" s="234" t="s">
        <v>286</v>
      </c>
      <c r="F37" s="175" t="s">
        <v>246</v>
      </c>
      <c r="G37" s="194">
        <v>0</v>
      </c>
      <c r="H37" s="162">
        <f t="shared" si="0"/>
        <v>0</v>
      </c>
      <c r="I37" s="176"/>
      <c r="J37" s="157"/>
    </row>
    <row r="38" spans="1:10" s="150" customFormat="1" x14ac:dyDescent="0.2">
      <c r="A38" s="170">
        <f t="shared" si="1"/>
        <v>5</v>
      </c>
      <c r="B38" s="174" t="s">
        <v>287</v>
      </c>
      <c r="C38" s="174" t="s">
        <v>288</v>
      </c>
      <c r="D38" s="234" t="s">
        <v>289</v>
      </c>
      <c r="E38" s="234" t="s">
        <v>290</v>
      </c>
      <c r="F38" s="175" t="s">
        <v>246</v>
      </c>
      <c r="G38" s="194">
        <v>0</v>
      </c>
      <c r="H38" s="162">
        <f t="shared" si="0"/>
        <v>0</v>
      </c>
      <c r="I38" s="176"/>
      <c r="J38" s="157"/>
    </row>
    <row r="39" spans="1:10" s="150" customFormat="1" ht="25.5" x14ac:dyDescent="0.2">
      <c r="A39" s="170">
        <f t="shared" si="1"/>
        <v>6</v>
      </c>
      <c r="B39" s="171" t="s">
        <v>291</v>
      </c>
      <c r="C39" s="171" t="s">
        <v>292</v>
      </c>
      <c r="D39" s="234" t="s">
        <v>293</v>
      </c>
      <c r="E39" s="234" t="s">
        <v>294</v>
      </c>
      <c r="F39" s="172" t="s">
        <v>295</v>
      </c>
      <c r="G39" s="194">
        <v>0</v>
      </c>
      <c r="H39" s="162">
        <f t="shared" si="0"/>
        <v>0</v>
      </c>
      <c r="I39" s="173"/>
      <c r="J39" s="157"/>
    </row>
    <row r="40" spans="1:10" s="150" customFormat="1" ht="25.5" x14ac:dyDescent="0.2">
      <c r="A40" s="170">
        <f t="shared" si="1"/>
        <v>7</v>
      </c>
      <c r="B40" s="171" t="s">
        <v>296</v>
      </c>
      <c r="C40" s="171" t="s">
        <v>297</v>
      </c>
      <c r="D40" s="234" t="s">
        <v>298</v>
      </c>
      <c r="E40" s="234" t="s">
        <v>299</v>
      </c>
      <c r="F40" s="172">
        <v>7</v>
      </c>
      <c r="G40" s="194">
        <v>0</v>
      </c>
      <c r="H40" s="162">
        <f t="shared" si="0"/>
        <v>0</v>
      </c>
      <c r="I40" s="173"/>
      <c r="J40" s="157"/>
    </row>
    <row r="41" spans="1:10" s="150" customFormat="1" x14ac:dyDescent="0.2">
      <c r="A41" s="170">
        <f t="shared" si="1"/>
        <v>8</v>
      </c>
      <c r="B41" s="171" t="s">
        <v>296</v>
      </c>
      <c r="C41" s="171" t="s">
        <v>300</v>
      </c>
      <c r="D41" s="234" t="s">
        <v>298</v>
      </c>
      <c r="E41" s="234" t="s">
        <v>301</v>
      </c>
      <c r="F41" s="172" t="s">
        <v>302</v>
      </c>
      <c r="G41" s="194">
        <v>0</v>
      </c>
      <c r="H41" s="162">
        <f t="shared" si="0"/>
        <v>0</v>
      </c>
      <c r="I41" s="173"/>
      <c r="J41" s="157"/>
    </row>
    <row r="42" spans="1:10" s="150" customFormat="1" ht="25.5" x14ac:dyDescent="0.2">
      <c r="A42" s="170">
        <f t="shared" si="1"/>
        <v>9</v>
      </c>
      <c r="B42" s="171" t="s">
        <v>296</v>
      </c>
      <c r="C42" s="171" t="s">
        <v>303</v>
      </c>
      <c r="D42" s="234" t="s">
        <v>298</v>
      </c>
      <c r="E42" s="234" t="s">
        <v>304</v>
      </c>
      <c r="F42" s="172" t="s">
        <v>295</v>
      </c>
      <c r="G42" s="194">
        <v>0</v>
      </c>
      <c r="H42" s="162">
        <f t="shared" si="0"/>
        <v>0</v>
      </c>
      <c r="I42" s="173"/>
      <c r="J42" s="157"/>
    </row>
    <row r="43" spans="1:10" s="150" customFormat="1" x14ac:dyDescent="0.2">
      <c r="A43" s="170">
        <f t="shared" si="1"/>
        <v>10</v>
      </c>
      <c r="B43" s="171" t="s">
        <v>296</v>
      </c>
      <c r="C43" s="171" t="s">
        <v>305</v>
      </c>
      <c r="D43" s="234" t="s">
        <v>298</v>
      </c>
      <c r="E43" s="234" t="s">
        <v>306</v>
      </c>
      <c r="F43" s="172" t="s">
        <v>246</v>
      </c>
      <c r="G43" s="194">
        <v>0</v>
      </c>
      <c r="H43" s="162">
        <f t="shared" si="0"/>
        <v>0</v>
      </c>
      <c r="I43" s="173"/>
      <c r="J43" s="157"/>
    </row>
    <row r="44" spans="1:10" s="150" customFormat="1" x14ac:dyDescent="0.2">
      <c r="A44" s="170">
        <f t="shared" si="1"/>
        <v>11</v>
      </c>
      <c r="B44" s="171" t="s">
        <v>296</v>
      </c>
      <c r="C44" s="171" t="s">
        <v>307</v>
      </c>
      <c r="D44" s="234" t="s">
        <v>298</v>
      </c>
      <c r="E44" s="234" t="s">
        <v>308</v>
      </c>
      <c r="F44" s="172" t="s">
        <v>302</v>
      </c>
      <c r="G44" s="194">
        <v>0</v>
      </c>
      <c r="H44" s="162">
        <f t="shared" si="0"/>
        <v>0</v>
      </c>
      <c r="I44" s="173"/>
      <c r="J44" s="157"/>
    </row>
    <row r="45" spans="1:10" s="150" customFormat="1" x14ac:dyDescent="0.2">
      <c r="A45" s="170">
        <f t="shared" si="1"/>
        <v>12</v>
      </c>
      <c r="B45" s="171" t="s">
        <v>309</v>
      </c>
      <c r="C45" s="171" t="s">
        <v>310</v>
      </c>
      <c r="D45" s="234" t="s">
        <v>298</v>
      </c>
      <c r="E45" s="234" t="s">
        <v>311</v>
      </c>
      <c r="F45" s="172" t="s">
        <v>246</v>
      </c>
      <c r="G45" s="194">
        <v>0</v>
      </c>
      <c r="H45" s="162">
        <f t="shared" si="0"/>
        <v>0</v>
      </c>
      <c r="I45" s="173"/>
      <c r="J45" s="157"/>
    </row>
    <row r="46" spans="1:10" s="150" customFormat="1" x14ac:dyDescent="0.2">
      <c r="A46" s="170">
        <f t="shared" si="1"/>
        <v>13</v>
      </c>
      <c r="B46" s="171" t="s">
        <v>312</v>
      </c>
      <c r="C46" s="171" t="s">
        <v>313</v>
      </c>
      <c r="D46" s="234" t="s">
        <v>314</v>
      </c>
      <c r="E46" s="234" t="s">
        <v>315</v>
      </c>
      <c r="F46" s="172" t="s">
        <v>246</v>
      </c>
      <c r="G46" s="194">
        <v>0</v>
      </c>
      <c r="H46" s="162">
        <f t="shared" si="0"/>
        <v>0</v>
      </c>
      <c r="I46" s="173"/>
      <c r="J46" s="157"/>
    </row>
    <row r="47" spans="1:10" s="150" customFormat="1" x14ac:dyDescent="0.2">
      <c r="A47" s="170">
        <f t="shared" si="1"/>
        <v>14</v>
      </c>
      <c r="B47" s="171" t="s">
        <v>316</v>
      </c>
      <c r="C47" s="171" t="s">
        <v>317</v>
      </c>
      <c r="D47" s="234" t="s">
        <v>298</v>
      </c>
      <c r="E47" s="234" t="s">
        <v>318</v>
      </c>
      <c r="F47" s="172" t="s">
        <v>246</v>
      </c>
      <c r="G47" s="194">
        <v>0</v>
      </c>
      <c r="H47" s="162">
        <f t="shared" si="0"/>
        <v>0</v>
      </c>
      <c r="I47" s="173"/>
      <c r="J47" s="157"/>
    </row>
    <row r="48" spans="1:10" s="150" customFormat="1" x14ac:dyDescent="0.2">
      <c r="A48" s="170">
        <f t="shared" si="1"/>
        <v>15</v>
      </c>
      <c r="B48" s="171" t="s">
        <v>319</v>
      </c>
      <c r="C48" s="171" t="s">
        <v>320</v>
      </c>
      <c r="D48" s="235"/>
      <c r="E48" s="234" t="s">
        <v>321</v>
      </c>
      <c r="F48" s="172" t="s">
        <v>246</v>
      </c>
      <c r="G48" s="194">
        <v>0</v>
      </c>
      <c r="H48" s="162">
        <f t="shared" si="0"/>
        <v>0</v>
      </c>
      <c r="I48" s="173"/>
      <c r="J48" s="157"/>
    </row>
    <row r="49" spans="1:10" s="150" customFormat="1" x14ac:dyDescent="0.2">
      <c r="A49" s="170">
        <f t="shared" si="1"/>
        <v>16</v>
      </c>
      <c r="B49" s="171" t="s">
        <v>322</v>
      </c>
      <c r="C49" s="171" t="s">
        <v>323</v>
      </c>
      <c r="D49" s="234" t="s">
        <v>298</v>
      </c>
      <c r="E49" s="234" t="s">
        <v>324</v>
      </c>
      <c r="F49" s="172" t="s">
        <v>302</v>
      </c>
      <c r="G49" s="194">
        <v>0</v>
      </c>
      <c r="H49" s="162">
        <f t="shared" si="0"/>
        <v>0</v>
      </c>
      <c r="I49" s="173"/>
      <c r="J49" s="157"/>
    </row>
    <row r="50" spans="1:10" s="150" customFormat="1" x14ac:dyDescent="0.2">
      <c r="A50" s="170">
        <f t="shared" si="1"/>
        <v>17</v>
      </c>
      <c r="B50" s="171" t="s">
        <v>325</v>
      </c>
      <c r="C50" s="171" t="s">
        <v>326</v>
      </c>
      <c r="D50" s="234" t="s">
        <v>298</v>
      </c>
      <c r="E50" s="234" t="s">
        <v>327</v>
      </c>
      <c r="F50" s="172" t="s">
        <v>246</v>
      </c>
      <c r="G50" s="194">
        <v>0</v>
      </c>
      <c r="H50" s="162">
        <f t="shared" si="0"/>
        <v>0</v>
      </c>
      <c r="I50" s="173"/>
      <c r="J50" s="157"/>
    </row>
    <row r="51" spans="1:10" s="150" customFormat="1" ht="25.5" x14ac:dyDescent="0.2">
      <c r="A51" s="170">
        <f t="shared" si="1"/>
        <v>18</v>
      </c>
      <c r="B51" s="171" t="s">
        <v>328</v>
      </c>
      <c r="C51" s="171" t="s">
        <v>329</v>
      </c>
      <c r="D51" s="234" t="s">
        <v>298</v>
      </c>
      <c r="E51" s="234" t="s">
        <v>330</v>
      </c>
      <c r="F51" s="172">
        <v>2</v>
      </c>
      <c r="G51" s="194">
        <v>0</v>
      </c>
      <c r="H51" s="162">
        <f t="shared" si="0"/>
        <v>0</v>
      </c>
      <c r="I51" s="173"/>
      <c r="J51" s="157"/>
    </row>
    <row r="52" spans="1:10" s="150" customFormat="1" ht="25.5" x14ac:dyDescent="0.2">
      <c r="A52" s="170">
        <f t="shared" si="1"/>
        <v>19</v>
      </c>
      <c r="B52" s="171" t="s">
        <v>331</v>
      </c>
      <c r="C52" s="171" t="s">
        <v>332</v>
      </c>
      <c r="D52" s="234" t="s">
        <v>298</v>
      </c>
      <c r="E52" s="234" t="s">
        <v>333</v>
      </c>
      <c r="F52" s="172">
        <v>2</v>
      </c>
      <c r="G52" s="194">
        <v>0</v>
      </c>
      <c r="H52" s="162">
        <f t="shared" si="0"/>
        <v>0</v>
      </c>
      <c r="I52" s="173"/>
      <c r="J52" s="157"/>
    </row>
    <row r="53" spans="1:10" s="150" customFormat="1" x14ac:dyDescent="0.2">
      <c r="A53" s="170">
        <f t="shared" si="1"/>
        <v>20</v>
      </c>
      <c r="B53" s="171" t="s">
        <v>334</v>
      </c>
      <c r="C53" s="171" t="s">
        <v>335</v>
      </c>
      <c r="D53" s="234" t="s">
        <v>298</v>
      </c>
      <c r="E53" s="234" t="s">
        <v>336</v>
      </c>
      <c r="F53" s="172" t="s">
        <v>237</v>
      </c>
      <c r="G53" s="194">
        <v>0</v>
      </c>
      <c r="H53" s="162">
        <f t="shared" si="0"/>
        <v>0</v>
      </c>
      <c r="I53" s="173"/>
      <c r="J53" s="157"/>
    </row>
    <row r="54" spans="1:10" s="150" customFormat="1" x14ac:dyDescent="0.2">
      <c r="A54" s="170">
        <f t="shared" si="1"/>
        <v>21</v>
      </c>
      <c r="B54" s="171" t="s">
        <v>337</v>
      </c>
      <c r="C54" s="171" t="s">
        <v>338</v>
      </c>
      <c r="D54" s="234" t="s">
        <v>298</v>
      </c>
      <c r="E54" s="234" t="s">
        <v>339</v>
      </c>
      <c r="F54" s="172" t="s">
        <v>237</v>
      </c>
      <c r="G54" s="194">
        <v>0</v>
      </c>
      <c r="H54" s="162">
        <f t="shared" si="0"/>
        <v>0</v>
      </c>
      <c r="I54" s="173"/>
      <c r="J54" s="157"/>
    </row>
    <row r="55" spans="1:10" s="150" customFormat="1" x14ac:dyDescent="0.2">
      <c r="A55" s="170">
        <f t="shared" si="1"/>
        <v>22</v>
      </c>
      <c r="B55" s="171" t="s">
        <v>340</v>
      </c>
      <c r="C55" s="171" t="s">
        <v>341</v>
      </c>
      <c r="D55" s="234" t="s">
        <v>298</v>
      </c>
      <c r="E55" s="234" t="s">
        <v>342</v>
      </c>
      <c r="F55" s="172">
        <v>2</v>
      </c>
      <c r="G55" s="194">
        <v>0</v>
      </c>
      <c r="H55" s="162">
        <f t="shared" si="0"/>
        <v>0</v>
      </c>
      <c r="I55" s="173"/>
      <c r="J55" s="157"/>
    </row>
    <row r="56" spans="1:10" s="150" customFormat="1" x14ac:dyDescent="0.2">
      <c r="A56" s="170">
        <f t="shared" si="1"/>
        <v>23</v>
      </c>
      <c r="B56" s="171" t="s">
        <v>343</v>
      </c>
      <c r="C56" s="171" t="s">
        <v>341</v>
      </c>
      <c r="D56" s="234" t="s">
        <v>298</v>
      </c>
      <c r="E56" s="234" t="s">
        <v>344</v>
      </c>
      <c r="F56" s="172">
        <v>2</v>
      </c>
      <c r="G56" s="194">
        <v>0</v>
      </c>
      <c r="H56" s="162">
        <f t="shared" si="0"/>
        <v>0</v>
      </c>
      <c r="I56" s="173"/>
      <c r="J56" s="157"/>
    </row>
    <row r="57" spans="1:10" s="150" customFormat="1" x14ac:dyDescent="0.2">
      <c r="A57" s="170">
        <f t="shared" si="1"/>
        <v>24</v>
      </c>
      <c r="B57" s="171" t="s">
        <v>345</v>
      </c>
      <c r="C57" s="171" t="s">
        <v>346</v>
      </c>
      <c r="D57" s="234" t="s">
        <v>298</v>
      </c>
      <c r="E57" s="234" t="s">
        <v>347</v>
      </c>
      <c r="F57" s="172" t="s">
        <v>246</v>
      </c>
      <c r="G57" s="194">
        <v>0</v>
      </c>
      <c r="H57" s="162">
        <f t="shared" si="0"/>
        <v>0</v>
      </c>
      <c r="I57" s="173"/>
      <c r="J57" s="157"/>
    </row>
    <row r="58" spans="1:10" s="150" customFormat="1" ht="25.5" x14ac:dyDescent="0.2">
      <c r="A58" s="170">
        <f t="shared" si="1"/>
        <v>25</v>
      </c>
      <c r="B58" s="171" t="s">
        <v>348</v>
      </c>
      <c r="C58" s="171" t="s">
        <v>349</v>
      </c>
      <c r="D58" s="234" t="s">
        <v>298</v>
      </c>
      <c r="E58" s="234" t="s">
        <v>350</v>
      </c>
      <c r="F58" s="172" t="s">
        <v>295</v>
      </c>
      <c r="G58" s="194">
        <v>0</v>
      </c>
      <c r="H58" s="162">
        <f t="shared" si="0"/>
        <v>0</v>
      </c>
      <c r="I58" s="173"/>
      <c r="J58" s="157"/>
    </row>
    <row r="59" spans="1:10" s="150" customFormat="1" ht="25.5" x14ac:dyDescent="0.2">
      <c r="A59" s="170">
        <f t="shared" si="1"/>
        <v>26</v>
      </c>
      <c r="B59" s="171" t="s">
        <v>351</v>
      </c>
      <c r="C59" s="171" t="s">
        <v>352</v>
      </c>
      <c r="D59" s="234" t="s">
        <v>298</v>
      </c>
      <c r="E59" s="234" t="s">
        <v>353</v>
      </c>
      <c r="F59" s="172" t="s">
        <v>246</v>
      </c>
      <c r="G59" s="194">
        <v>0</v>
      </c>
      <c r="H59" s="162">
        <f t="shared" si="0"/>
        <v>0</v>
      </c>
      <c r="I59" s="173"/>
      <c r="J59" s="157"/>
    </row>
    <row r="60" spans="1:10" s="150" customFormat="1" x14ac:dyDescent="0.2">
      <c r="A60" s="170">
        <f t="shared" si="1"/>
        <v>27</v>
      </c>
      <c r="B60" s="171" t="s">
        <v>348</v>
      </c>
      <c r="C60" s="171" t="s">
        <v>354</v>
      </c>
      <c r="D60" s="234" t="s">
        <v>298</v>
      </c>
      <c r="E60" s="234" t="s">
        <v>355</v>
      </c>
      <c r="F60" s="172" t="s">
        <v>246</v>
      </c>
      <c r="G60" s="194">
        <v>0</v>
      </c>
      <c r="H60" s="162">
        <f t="shared" si="0"/>
        <v>0</v>
      </c>
      <c r="I60" s="173"/>
      <c r="J60" s="157"/>
    </row>
    <row r="61" spans="1:10" s="150" customFormat="1" x14ac:dyDescent="0.2">
      <c r="A61" s="170">
        <f t="shared" si="1"/>
        <v>28</v>
      </c>
      <c r="B61" s="171" t="s">
        <v>348</v>
      </c>
      <c r="C61" s="171" t="s">
        <v>356</v>
      </c>
      <c r="D61" s="234" t="s">
        <v>298</v>
      </c>
      <c r="E61" s="234" t="s">
        <v>357</v>
      </c>
      <c r="F61" s="172" t="s">
        <v>246</v>
      </c>
      <c r="G61" s="194">
        <v>0</v>
      </c>
      <c r="H61" s="162">
        <f t="shared" si="0"/>
        <v>0</v>
      </c>
      <c r="I61" s="173"/>
      <c r="J61" s="157"/>
    </row>
    <row r="62" spans="1:10" s="150" customFormat="1" x14ac:dyDescent="0.2">
      <c r="A62" s="170">
        <f t="shared" si="1"/>
        <v>29</v>
      </c>
      <c r="B62" s="171" t="s">
        <v>358</v>
      </c>
      <c r="C62" s="171" t="s">
        <v>359</v>
      </c>
      <c r="D62" s="234" t="s">
        <v>298</v>
      </c>
      <c r="E62" s="234" t="s">
        <v>360</v>
      </c>
      <c r="F62" s="172" t="s">
        <v>246</v>
      </c>
      <c r="G62" s="194">
        <v>0</v>
      </c>
      <c r="H62" s="162">
        <f t="shared" si="0"/>
        <v>0</v>
      </c>
      <c r="I62" s="173"/>
      <c r="J62" s="157"/>
    </row>
    <row r="63" spans="1:10" s="150" customFormat="1" x14ac:dyDescent="0.2">
      <c r="A63" s="170">
        <f t="shared" si="1"/>
        <v>30</v>
      </c>
      <c r="B63" s="171" t="s">
        <v>361</v>
      </c>
      <c r="C63" s="171" t="s">
        <v>362</v>
      </c>
      <c r="D63" s="234" t="s">
        <v>298</v>
      </c>
      <c r="E63" s="234" t="s">
        <v>363</v>
      </c>
      <c r="F63" s="172" t="s">
        <v>246</v>
      </c>
      <c r="G63" s="194">
        <v>0</v>
      </c>
      <c r="H63" s="162">
        <f t="shared" si="0"/>
        <v>0</v>
      </c>
      <c r="I63" s="173"/>
      <c r="J63" s="157"/>
    </row>
    <row r="64" spans="1:10" s="150" customFormat="1" x14ac:dyDescent="0.2">
      <c r="A64" s="170">
        <f t="shared" si="1"/>
        <v>31</v>
      </c>
      <c r="B64" s="171" t="s">
        <v>361</v>
      </c>
      <c r="C64" s="171" t="s">
        <v>364</v>
      </c>
      <c r="D64" s="234" t="s">
        <v>298</v>
      </c>
      <c r="E64" s="234" t="s">
        <v>365</v>
      </c>
      <c r="F64" s="172" t="s">
        <v>246</v>
      </c>
      <c r="G64" s="194">
        <v>0</v>
      </c>
      <c r="H64" s="162">
        <f t="shared" si="0"/>
        <v>0</v>
      </c>
      <c r="I64" s="173"/>
      <c r="J64" s="157"/>
    </row>
    <row r="65" spans="1:10" s="150" customFormat="1" x14ac:dyDescent="0.2">
      <c r="A65" s="170">
        <f t="shared" si="1"/>
        <v>32</v>
      </c>
      <c r="B65" s="171" t="s">
        <v>366</v>
      </c>
      <c r="C65" s="171" t="s">
        <v>367</v>
      </c>
      <c r="D65" s="234" t="s">
        <v>298</v>
      </c>
      <c r="E65" s="234" t="s">
        <v>368</v>
      </c>
      <c r="F65" s="172" t="s">
        <v>246</v>
      </c>
      <c r="G65" s="194">
        <v>0</v>
      </c>
      <c r="H65" s="162">
        <f t="shared" si="0"/>
        <v>0</v>
      </c>
      <c r="I65" s="173"/>
      <c r="J65" s="157"/>
    </row>
    <row r="66" spans="1:10" s="150" customFormat="1" x14ac:dyDescent="0.2">
      <c r="A66" s="170">
        <f t="shared" si="1"/>
        <v>33</v>
      </c>
      <c r="B66" s="171" t="s">
        <v>369</v>
      </c>
      <c r="C66" s="171" t="s">
        <v>370</v>
      </c>
      <c r="D66" s="234" t="s">
        <v>298</v>
      </c>
      <c r="E66" s="234" t="s">
        <v>371</v>
      </c>
      <c r="F66" s="172">
        <v>2</v>
      </c>
      <c r="G66" s="194">
        <v>0</v>
      </c>
      <c r="H66" s="162">
        <f t="shared" si="0"/>
        <v>0</v>
      </c>
      <c r="I66" s="173"/>
      <c r="J66" s="157"/>
    </row>
    <row r="67" spans="1:10" s="150" customFormat="1" x14ac:dyDescent="0.2">
      <c r="A67" s="170">
        <f t="shared" si="1"/>
        <v>34</v>
      </c>
      <c r="B67" s="171" t="s">
        <v>372</v>
      </c>
      <c r="C67" s="171" t="s">
        <v>373</v>
      </c>
      <c r="D67" s="234" t="s">
        <v>298</v>
      </c>
      <c r="E67" s="234" t="s">
        <v>374</v>
      </c>
      <c r="F67" s="172" t="s">
        <v>246</v>
      </c>
      <c r="G67" s="194">
        <v>0</v>
      </c>
      <c r="H67" s="162">
        <f t="shared" si="0"/>
        <v>0</v>
      </c>
      <c r="I67" s="173"/>
      <c r="J67" s="157"/>
    </row>
    <row r="68" spans="1:10" s="150" customFormat="1" ht="25.5" x14ac:dyDescent="0.2">
      <c r="A68" s="170">
        <f t="shared" si="1"/>
        <v>35</v>
      </c>
      <c r="B68" s="171" t="s">
        <v>322</v>
      </c>
      <c r="C68" s="171" t="s">
        <v>375</v>
      </c>
      <c r="D68" s="234" t="s">
        <v>376</v>
      </c>
      <c r="E68" s="234" t="s">
        <v>377</v>
      </c>
      <c r="F68" s="172" t="s">
        <v>246</v>
      </c>
      <c r="G68" s="194">
        <v>0</v>
      </c>
      <c r="H68" s="162">
        <f t="shared" si="0"/>
        <v>0</v>
      </c>
      <c r="I68" s="173"/>
      <c r="J68" s="157"/>
    </row>
    <row r="69" spans="1:10" s="150" customFormat="1" ht="25.5" x14ac:dyDescent="0.2">
      <c r="A69" s="170">
        <f t="shared" si="1"/>
        <v>36</v>
      </c>
      <c r="B69" s="171" t="s">
        <v>319</v>
      </c>
      <c r="C69" s="171" t="s">
        <v>378</v>
      </c>
      <c r="D69" s="234" t="s">
        <v>376</v>
      </c>
      <c r="E69" s="234" t="s">
        <v>379</v>
      </c>
      <c r="F69" s="172" t="s">
        <v>246</v>
      </c>
      <c r="G69" s="194">
        <v>0</v>
      </c>
      <c r="H69" s="162">
        <f t="shared" si="0"/>
        <v>0</v>
      </c>
      <c r="I69" s="173"/>
      <c r="J69" s="157"/>
    </row>
    <row r="70" spans="1:10" s="150" customFormat="1" ht="25.5" x14ac:dyDescent="0.2">
      <c r="A70" s="170">
        <f t="shared" si="1"/>
        <v>37</v>
      </c>
      <c r="B70" s="171" t="s">
        <v>380</v>
      </c>
      <c r="C70" s="171" t="s">
        <v>381</v>
      </c>
      <c r="D70" s="234" t="s">
        <v>376</v>
      </c>
      <c r="E70" s="234" t="s">
        <v>382</v>
      </c>
      <c r="F70" s="172" t="s">
        <v>295</v>
      </c>
      <c r="G70" s="194">
        <v>0</v>
      </c>
      <c r="H70" s="162">
        <f t="shared" si="0"/>
        <v>0</v>
      </c>
      <c r="I70" s="173"/>
      <c r="J70" s="157"/>
    </row>
    <row r="71" spans="1:10" s="150" customFormat="1" x14ac:dyDescent="0.2">
      <c r="A71" s="170">
        <f t="shared" si="1"/>
        <v>38</v>
      </c>
      <c r="B71" s="171" t="s">
        <v>383</v>
      </c>
      <c r="C71" s="171" t="s">
        <v>384</v>
      </c>
      <c r="D71" s="234" t="s">
        <v>385</v>
      </c>
      <c r="E71" s="234" t="s">
        <v>386</v>
      </c>
      <c r="F71" s="172" t="s">
        <v>246</v>
      </c>
      <c r="G71" s="194">
        <v>0</v>
      </c>
      <c r="H71" s="162">
        <f t="shared" si="0"/>
        <v>0</v>
      </c>
      <c r="I71" s="173"/>
      <c r="J71" s="157"/>
    </row>
    <row r="72" spans="1:10" s="150" customFormat="1" x14ac:dyDescent="0.2">
      <c r="A72" s="170">
        <f t="shared" si="1"/>
        <v>39</v>
      </c>
      <c r="B72" s="171" t="s">
        <v>387</v>
      </c>
      <c r="C72" s="171" t="s">
        <v>388</v>
      </c>
      <c r="D72" s="234" t="s">
        <v>385</v>
      </c>
      <c r="E72" s="234" t="s">
        <v>389</v>
      </c>
      <c r="F72" s="172" t="s">
        <v>246</v>
      </c>
      <c r="G72" s="194">
        <v>0</v>
      </c>
      <c r="H72" s="162">
        <f t="shared" si="0"/>
        <v>0</v>
      </c>
      <c r="I72" s="173"/>
      <c r="J72" s="157"/>
    </row>
    <row r="73" spans="1:10" s="150" customFormat="1" ht="25.5" x14ac:dyDescent="0.2">
      <c r="A73" s="170">
        <f t="shared" si="1"/>
        <v>40</v>
      </c>
      <c r="B73" s="174" t="s">
        <v>390</v>
      </c>
      <c r="C73" s="174" t="s">
        <v>391</v>
      </c>
      <c r="D73" s="234" t="s">
        <v>392</v>
      </c>
      <c r="E73" s="234" t="s">
        <v>393</v>
      </c>
      <c r="F73" s="175" t="s">
        <v>295</v>
      </c>
      <c r="G73" s="194">
        <v>0</v>
      </c>
      <c r="H73" s="162">
        <f t="shared" ref="H73:H96" si="2">F73*G73</f>
        <v>0</v>
      </c>
      <c r="I73" s="176"/>
      <c r="J73" s="157"/>
    </row>
    <row r="74" spans="1:10" s="150" customFormat="1" x14ac:dyDescent="0.2">
      <c r="A74" s="170">
        <f t="shared" si="1"/>
        <v>41</v>
      </c>
      <c r="B74" s="171" t="s">
        <v>394</v>
      </c>
      <c r="C74" s="171" t="s">
        <v>395</v>
      </c>
      <c r="D74" s="234" t="s">
        <v>392</v>
      </c>
      <c r="E74" s="234" t="s">
        <v>396</v>
      </c>
      <c r="F74" s="172" t="s">
        <v>246</v>
      </c>
      <c r="G74" s="194">
        <v>0</v>
      </c>
      <c r="H74" s="162">
        <f t="shared" si="2"/>
        <v>0</v>
      </c>
      <c r="I74" s="173"/>
      <c r="J74" s="157"/>
    </row>
    <row r="75" spans="1:10" s="150" customFormat="1" x14ac:dyDescent="0.2">
      <c r="A75" s="170">
        <f t="shared" si="1"/>
        <v>42</v>
      </c>
      <c r="B75" s="171" t="s">
        <v>397</v>
      </c>
      <c r="C75" s="171" t="s">
        <v>398</v>
      </c>
      <c r="D75" s="234" t="s">
        <v>399</v>
      </c>
      <c r="E75" s="234" t="s">
        <v>400</v>
      </c>
      <c r="F75" s="172" t="s">
        <v>237</v>
      </c>
      <c r="G75" s="194">
        <v>0</v>
      </c>
      <c r="H75" s="162">
        <f t="shared" si="2"/>
        <v>0</v>
      </c>
      <c r="I75" s="173"/>
      <c r="J75" s="157"/>
    </row>
    <row r="76" spans="1:10" s="150" customFormat="1" x14ac:dyDescent="0.2">
      <c r="A76" s="170">
        <f t="shared" si="1"/>
        <v>43</v>
      </c>
      <c r="B76" s="176" t="s">
        <v>401</v>
      </c>
      <c r="C76" s="174" t="s">
        <v>402</v>
      </c>
      <c r="D76" s="234" t="s">
        <v>403</v>
      </c>
      <c r="E76" s="234" t="s">
        <v>404</v>
      </c>
      <c r="F76" s="175" t="s">
        <v>246</v>
      </c>
      <c r="G76" s="194">
        <v>0</v>
      </c>
      <c r="H76" s="162">
        <f t="shared" si="2"/>
        <v>0</v>
      </c>
      <c r="I76" s="178"/>
      <c r="J76" s="157"/>
    </row>
    <row r="77" spans="1:10" s="150" customFormat="1" x14ac:dyDescent="0.2">
      <c r="A77" s="170">
        <f t="shared" si="1"/>
        <v>44</v>
      </c>
      <c r="B77" s="176" t="s">
        <v>405</v>
      </c>
      <c r="C77" s="174" t="s">
        <v>406</v>
      </c>
      <c r="D77" s="234" t="s">
        <v>403</v>
      </c>
      <c r="E77" s="234" t="s">
        <v>407</v>
      </c>
      <c r="F77" s="175" t="s">
        <v>302</v>
      </c>
      <c r="G77" s="194">
        <v>0</v>
      </c>
      <c r="H77" s="162">
        <f t="shared" si="2"/>
        <v>0</v>
      </c>
      <c r="I77" s="178"/>
      <c r="J77" s="157"/>
    </row>
    <row r="78" spans="1:10" s="150" customFormat="1" x14ac:dyDescent="0.2">
      <c r="A78" s="170">
        <f t="shared" si="1"/>
        <v>45</v>
      </c>
      <c r="B78" s="176" t="s">
        <v>408</v>
      </c>
      <c r="C78" s="174" t="s">
        <v>409</v>
      </c>
      <c r="D78" s="234" t="s">
        <v>403</v>
      </c>
      <c r="E78" s="234" t="s">
        <v>410</v>
      </c>
      <c r="F78" s="175" t="s">
        <v>237</v>
      </c>
      <c r="G78" s="194">
        <v>0</v>
      </c>
      <c r="H78" s="162">
        <f t="shared" si="2"/>
        <v>0</v>
      </c>
      <c r="I78" s="178"/>
      <c r="J78" s="157"/>
    </row>
    <row r="79" spans="1:10" s="150" customFormat="1" x14ac:dyDescent="0.2">
      <c r="A79" s="170">
        <f t="shared" si="1"/>
        <v>46</v>
      </c>
      <c r="B79" s="176" t="s">
        <v>408</v>
      </c>
      <c r="C79" s="174" t="s">
        <v>411</v>
      </c>
      <c r="D79" s="234" t="s">
        <v>403</v>
      </c>
      <c r="E79" s="234" t="s">
        <v>412</v>
      </c>
      <c r="F79" s="175" t="s">
        <v>246</v>
      </c>
      <c r="G79" s="194">
        <v>0</v>
      </c>
      <c r="H79" s="162">
        <f t="shared" si="2"/>
        <v>0</v>
      </c>
      <c r="I79" s="178"/>
      <c r="J79" s="157"/>
    </row>
    <row r="80" spans="1:10" s="150" customFormat="1" x14ac:dyDescent="0.2">
      <c r="A80" s="170">
        <f t="shared" si="1"/>
        <v>47</v>
      </c>
      <c r="B80" s="174" t="s">
        <v>413</v>
      </c>
      <c r="C80" s="174" t="s">
        <v>414</v>
      </c>
      <c r="D80" s="234" t="s">
        <v>403</v>
      </c>
      <c r="E80" s="234" t="s">
        <v>415</v>
      </c>
      <c r="F80" s="175" t="s">
        <v>246</v>
      </c>
      <c r="G80" s="194">
        <v>0</v>
      </c>
      <c r="H80" s="162">
        <f t="shared" si="2"/>
        <v>0</v>
      </c>
      <c r="I80" s="178"/>
      <c r="J80" s="157"/>
    </row>
    <row r="81" spans="1:10" s="150" customFormat="1" x14ac:dyDescent="0.2">
      <c r="A81" s="170">
        <f t="shared" si="1"/>
        <v>48</v>
      </c>
      <c r="B81" s="174" t="s">
        <v>416</v>
      </c>
      <c r="C81" s="174" t="s">
        <v>417</v>
      </c>
      <c r="D81" s="234" t="s">
        <v>403</v>
      </c>
      <c r="E81" s="234" t="s">
        <v>418</v>
      </c>
      <c r="F81" s="175" t="s">
        <v>246</v>
      </c>
      <c r="G81" s="194">
        <v>0</v>
      </c>
      <c r="H81" s="162">
        <f t="shared" si="2"/>
        <v>0</v>
      </c>
      <c r="I81" s="178"/>
      <c r="J81" s="157"/>
    </row>
    <row r="82" spans="1:10" s="150" customFormat="1" x14ac:dyDescent="0.2">
      <c r="A82" s="170">
        <f t="shared" si="1"/>
        <v>49</v>
      </c>
      <c r="B82" s="174" t="s">
        <v>419</v>
      </c>
      <c r="C82" s="174" t="s">
        <v>420</v>
      </c>
      <c r="D82" s="234" t="s">
        <v>403</v>
      </c>
      <c r="E82" s="234" t="s">
        <v>421</v>
      </c>
      <c r="F82" s="175" t="s">
        <v>246</v>
      </c>
      <c r="G82" s="194">
        <v>0</v>
      </c>
      <c r="H82" s="162">
        <f t="shared" si="2"/>
        <v>0</v>
      </c>
      <c r="I82" s="178"/>
      <c r="J82" s="157"/>
    </row>
    <row r="83" spans="1:10" s="150" customFormat="1" ht="25.5" x14ac:dyDescent="0.2">
      <c r="A83" s="170">
        <f t="shared" si="1"/>
        <v>50</v>
      </c>
      <c r="B83" s="174" t="s">
        <v>422</v>
      </c>
      <c r="C83" s="174" t="s">
        <v>423</v>
      </c>
      <c r="D83" s="235"/>
      <c r="E83" s="234" t="s">
        <v>424</v>
      </c>
      <c r="F83" s="175" t="s">
        <v>246</v>
      </c>
      <c r="G83" s="194">
        <v>0</v>
      </c>
      <c r="H83" s="162">
        <f t="shared" si="2"/>
        <v>0</v>
      </c>
      <c r="I83" s="178"/>
      <c r="J83" s="157"/>
    </row>
    <row r="84" spans="1:10" s="150" customFormat="1" ht="25.5" x14ac:dyDescent="0.2">
      <c r="A84" s="170">
        <f t="shared" si="1"/>
        <v>51</v>
      </c>
      <c r="B84" s="171" t="s">
        <v>425</v>
      </c>
      <c r="C84" s="171" t="s">
        <v>426</v>
      </c>
      <c r="D84" s="234" t="s">
        <v>427</v>
      </c>
      <c r="E84" s="234" t="s">
        <v>428</v>
      </c>
      <c r="F84" s="172" t="s">
        <v>295</v>
      </c>
      <c r="G84" s="194">
        <v>0</v>
      </c>
      <c r="H84" s="162">
        <f t="shared" si="2"/>
        <v>0</v>
      </c>
      <c r="I84" s="173"/>
      <c r="J84" s="157"/>
    </row>
    <row r="85" spans="1:10" s="150" customFormat="1" ht="25.5" x14ac:dyDescent="0.2">
      <c r="A85" s="170">
        <f t="shared" si="1"/>
        <v>52</v>
      </c>
      <c r="B85" s="171" t="s">
        <v>429</v>
      </c>
      <c r="C85" s="171" t="s">
        <v>430</v>
      </c>
      <c r="D85" s="234" t="s">
        <v>431</v>
      </c>
      <c r="E85" s="234" t="s">
        <v>432</v>
      </c>
      <c r="F85" s="172" t="s">
        <v>433</v>
      </c>
      <c r="G85" s="194">
        <v>0</v>
      </c>
      <c r="H85" s="162">
        <f t="shared" si="2"/>
        <v>0</v>
      </c>
      <c r="I85" s="173"/>
      <c r="J85" s="157"/>
    </row>
    <row r="86" spans="1:10" s="150" customFormat="1" ht="25.5" x14ac:dyDescent="0.2">
      <c r="A86" s="170">
        <f t="shared" si="1"/>
        <v>53</v>
      </c>
      <c r="B86" s="177" t="s">
        <v>434</v>
      </c>
      <c r="C86" s="171" t="s">
        <v>435</v>
      </c>
      <c r="D86" s="234" t="s">
        <v>436</v>
      </c>
      <c r="E86" s="234" t="s">
        <v>437</v>
      </c>
      <c r="F86" s="172" t="s">
        <v>433</v>
      </c>
      <c r="G86" s="194">
        <v>0</v>
      </c>
      <c r="H86" s="162">
        <f t="shared" si="2"/>
        <v>0</v>
      </c>
      <c r="I86" s="173"/>
      <c r="J86" s="157"/>
    </row>
    <row r="87" spans="1:10" s="150" customFormat="1" ht="25.5" x14ac:dyDescent="0.2">
      <c r="A87" s="170">
        <f t="shared" si="1"/>
        <v>54</v>
      </c>
      <c r="B87" s="177" t="s">
        <v>434</v>
      </c>
      <c r="C87" s="171" t="s">
        <v>438</v>
      </c>
      <c r="D87" s="234" t="s">
        <v>436</v>
      </c>
      <c r="E87" s="234" t="s">
        <v>437</v>
      </c>
      <c r="F87" s="172" t="s">
        <v>237</v>
      </c>
      <c r="G87" s="194">
        <v>0</v>
      </c>
      <c r="H87" s="162">
        <f t="shared" si="2"/>
        <v>0</v>
      </c>
      <c r="I87" s="173"/>
      <c r="J87" s="157"/>
    </row>
    <row r="88" spans="1:10" s="150" customFormat="1" ht="51" x14ac:dyDescent="0.2">
      <c r="A88" s="170">
        <f t="shared" si="1"/>
        <v>55</v>
      </c>
      <c r="B88" s="177" t="s">
        <v>434</v>
      </c>
      <c r="C88" s="171" t="s">
        <v>439</v>
      </c>
      <c r="D88" s="234" t="s">
        <v>436</v>
      </c>
      <c r="E88" s="234" t="s">
        <v>440</v>
      </c>
      <c r="F88" s="172">
        <v>75</v>
      </c>
      <c r="G88" s="194">
        <v>0</v>
      </c>
      <c r="H88" s="162">
        <f t="shared" si="2"/>
        <v>0</v>
      </c>
      <c r="I88" s="173"/>
      <c r="J88" s="157"/>
    </row>
    <row r="89" spans="1:10" s="150" customFormat="1" x14ac:dyDescent="0.2">
      <c r="A89" s="170">
        <f t="shared" si="1"/>
        <v>56</v>
      </c>
      <c r="B89" s="177" t="s">
        <v>434</v>
      </c>
      <c r="C89" s="171" t="s">
        <v>441</v>
      </c>
      <c r="D89" s="234" t="s">
        <v>442</v>
      </c>
      <c r="E89" s="234" t="s">
        <v>443</v>
      </c>
      <c r="F89" s="172">
        <v>7</v>
      </c>
      <c r="G89" s="194">
        <v>0</v>
      </c>
      <c r="H89" s="162">
        <f t="shared" si="2"/>
        <v>0</v>
      </c>
      <c r="I89" s="173"/>
      <c r="J89" s="157"/>
    </row>
    <row r="90" spans="1:10" s="150" customFormat="1" ht="25.5" x14ac:dyDescent="0.2">
      <c r="A90" s="170">
        <f t="shared" si="1"/>
        <v>57</v>
      </c>
      <c r="B90" s="177" t="s">
        <v>434</v>
      </c>
      <c r="C90" s="171" t="s">
        <v>444</v>
      </c>
      <c r="D90" s="234" t="s">
        <v>436</v>
      </c>
      <c r="E90" s="234" t="s">
        <v>437</v>
      </c>
      <c r="F90" s="172" t="s">
        <v>237</v>
      </c>
      <c r="G90" s="194">
        <v>0</v>
      </c>
      <c r="H90" s="162">
        <f t="shared" si="2"/>
        <v>0</v>
      </c>
      <c r="I90" s="173"/>
      <c r="J90" s="157"/>
    </row>
    <row r="91" spans="1:10" s="150" customFormat="1" ht="25.5" x14ac:dyDescent="0.2">
      <c r="A91" s="170">
        <f t="shared" si="1"/>
        <v>58</v>
      </c>
      <c r="B91" s="177" t="s">
        <v>434</v>
      </c>
      <c r="C91" s="171" t="s">
        <v>445</v>
      </c>
      <c r="D91" s="234" t="s">
        <v>436</v>
      </c>
      <c r="E91" s="234" t="s">
        <v>446</v>
      </c>
      <c r="F91" s="172">
        <v>11</v>
      </c>
      <c r="G91" s="194">
        <v>0</v>
      </c>
      <c r="H91" s="162">
        <f t="shared" si="2"/>
        <v>0</v>
      </c>
      <c r="I91" s="173"/>
      <c r="J91" s="157"/>
    </row>
    <row r="92" spans="1:10" s="150" customFormat="1" ht="25.5" x14ac:dyDescent="0.2">
      <c r="A92" s="170">
        <f t="shared" si="1"/>
        <v>59</v>
      </c>
      <c r="B92" s="177" t="s">
        <v>434</v>
      </c>
      <c r="C92" s="171" t="s">
        <v>447</v>
      </c>
      <c r="D92" s="234" t="s">
        <v>436</v>
      </c>
      <c r="E92" s="234" t="s">
        <v>448</v>
      </c>
      <c r="F92" s="172">
        <v>6</v>
      </c>
      <c r="G92" s="194">
        <v>0</v>
      </c>
      <c r="H92" s="162">
        <f t="shared" si="2"/>
        <v>0</v>
      </c>
      <c r="I92" s="173"/>
      <c r="J92" s="157"/>
    </row>
    <row r="93" spans="1:10" s="150" customFormat="1" ht="25.5" x14ac:dyDescent="0.2">
      <c r="A93" s="170">
        <f t="shared" si="1"/>
        <v>60</v>
      </c>
      <c r="B93" s="177" t="s">
        <v>449</v>
      </c>
      <c r="C93" s="171" t="s">
        <v>450</v>
      </c>
      <c r="D93" s="234" t="s">
        <v>436</v>
      </c>
      <c r="E93" s="234" t="s">
        <v>451</v>
      </c>
      <c r="F93" s="172" t="s">
        <v>452</v>
      </c>
      <c r="G93" s="194">
        <v>0</v>
      </c>
      <c r="H93" s="162">
        <f t="shared" si="2"/>
        <v>0</v>
      </c>
      <c r="I93" s="173"/>
      <c r="J93" s="157"/>
    </row>
    <row r="94" spans="1:10" s="150" customFormat="1" ht="25.5" x14ac:dyDescent="0.2">
      <c r="A94" s="170">
        <f t="shared" si="1"/>
        <v>61</v>
      </c>
      <c r="B94" s="160" t="s">
        <v>453</v>
      </c>
      <c r="C94" s="160" t="s">
        <v>454</v>
      </c>
      <c r="D94" s="171"/>
      <c r="E94" s="171"/>
      <c r="F94" s="172">
        <v>1</v>
      </c>
      <c r="G94" s="194">
        <v>0</v>
      </c>
      <c r="H94" s="162">
        <f t="shared" si="2"/>
        <v>0</v>
      </c>
      <c r="I94" s="173"/>
      <c r="J94" s="157"/>
    </row>
    <row r="95" spans="1:10" s="150" customFormat="1" ht="25.5" x14ac:dyDescent="0.2">
      <c r="A95" s="170">
        <f t="shared" si="1"/>
        <v>62</v>
      </c>
      <c r="B95" s="177" t="s">
        <v>455</v>
      </c>
      <c r="C95" s="171"/>
      <c r="D95" s="171"/>
      <c r="E95" s="171"/>
      <c r="F95" s="172">
        <v>1</v>
      </c>
      <c r="G95" s="194">
        <v>0</v>
      </c>
      <c r="H95" s="162">
        <f t="shared" si="2"/>
        <v>0</v>
      </c>
      <c r="I95" s="173"/>
      <c r="J95" s="157"/>
    </row>
    <row r="96" spans="1:10" s="150" customFormat="1" x14ac:dyDescent="0.2">
      <c r="A96" s="170">
        <f t="shared" si="1"/>
        <v>63</v>
      </c>
      <c r="B96" s="160" t="s">
        <v>456</v>
      </c>
      <c r="C96" s="160" t="s">
        <v>457</v>
      </c>
      <c r="D96" s="171"/>
      <c r="E96" s="171"/>
      <c r="F96" s="179">
        <v>0.03</v>
      </c>
      <c r="G96" s="162">
        <f>SUM(H9:H95)</f>
        <v>0</v>
      </c>
      <c r="H96" s="162">
        <f t="shared" si="2"/>
        <v>0</v>
      </c>
      <c r="I96" s="173"/>
      <c r="J96" s="157"/>
    </row>
    <row r="97" spans="1:10" s="150" customFormat="1" x14ac:dyDescent="0.2">
      <c r="A97" s="180"/>
      <c r="B97" s="157"/>
      <c r="C97" s="157"/>
      <c r="D97" s="157"/>
      <c r="E97" s="181"/>
      <c r="F97" s="182"/>
      <c r="G97" s="183" t="s">
        <v>220</v>
      </c>
      <c r="H97" s="184">
        <f>SUM(H9:H96)</f>
        <v>0</v>
      </c>
      <c r="I97" s="157"/>
      <c r="J97" s="157"/>
    </row>
    <row r="100" spans="1:10" s="150" customFormat="1" x14ac:dyDescent="0.2">
      <c r="A100" s="147" t="s">
        <v>458</v>
      </c>
      <c r="B100" s="148" t="s">
        <v>459</v>
      </c>
      <c r="C100" s="148"/>
      <c r="D100" s="148"/>
      <c r="E100" s="148"/>
      <c r="F100" s="148"/>
      <c r="G100" s="148"/>
      <c r="H100" s="148"/>
      <c r="I100" s="148"/>
      <c r="J100" s="149"/>
    </row>
    <row r="101" spans="1:10" s="150" customFormat="1" ht="25.5" x14ac:dyDescent="0.2">
      <c r="A101" s="151" t="s">
        <v>222</v>
      </c>
      <c r="B101" s="152" t="s">
        <v>223</v>
      </c>
      <c r="C101" s="152" t="s">
        <v>224</v>
      </c>
      <c r="D101" s="152" t="s">
        <v>225</v>
      </c>
      <c r="E101" s="153" t="s">
        <v>226</v>
      </c>
      <c r="F101" s="154" t="s">
        <v>227</v>
      </c>
      <c r="G101" s="155" t="s">
        <v>228</v>
      </c>
      <c r="H101" s="155" t="s">
        <v>229</v>
      </c>
      <c r="I101" s="156" t="s">
        <v>230</v>
      </c>
      <c r="J101" s="157"/>
    </row>
    <row r="102" spans="1:10" ht="51" x14ac:dyDescent="0.2">
      <c r="A102" s="185">
        <f>A99+1</f>
        <v>1</v>
      </c>
      <c r="B102" s="186" t="s">
        <v>870</v>
      </c>
      <c r="C102" s="186" t="s">
        <v>460</v>
      </c>
      <c r="D102" s="236" t="s">
        <v>461</v>
      </c>
      <c r="E102" s="236"/>
      <c r="F102" s="187" t="s">
        <v>246</v>
      </c>
      <c r="G102" s="195">
        <v>0</v>
      </c>
      <c r="H102" s="188">
        <f t="shared" ref="H102:H108" si="3">F102*G102</f>
        <v>0</v>
      </c>
      <c r="I102" s="173"/>
    </row>
    <row r="103" spans="1:10" s="150" customFormat="1" ht="38.25" x14ac:dyDescent="0.2">
      <c r="A103" s="170">
        <f t="shared" ref="A103:A111" si="4">A102+1</f>
        <v>2</v>
      </c>
      <c r="B103" s="171" t="s">
        <v>328</v>
      </c>
      <c r="C103" s="171" t="s">
        <v>329</v>
      </c>
      <c r="D103" s="234" t="s">
        <v>298</v>
      </c>
      <c r="E103" s="234" t="s">
        <v>462</v>
      </c>
      <c r="F103" s="172">
        <v>2</v>
      </c>
      <c r="G103" s="194">
        <v>0</v>
      </c>
      <c r="H103" s="162">
        <f t="shared" si="3"/>
        <v>0</v>
      </c>
      <c r="I103" s="173"/>
      <c r="J103" s="157"/>
    </row>
    <row r="104" spans="1:10" s="150" customFormat="1" ht="38.25" x14ac:dyDescent="0.2">
      <c r="A104" s="170">
        <f t="shared" si="4"/>
        <v>3</v>
      </c>
      <c r="B104" s="171" t="s">
        <v>331</v>
      </c>
      <c r="C104" s="171" t="s">
        <v>332</v>
      </c>
      <c r="D104" s="234" t="s">
        <v>298</v>
      </c>
      <c r="E104" s="234" t="s">
        <v>463</v>
      </c>
      <c r="F104" s="172">
        <v>2</v>
      </c>
      <c r="G104" s="194">
        <v>0</v>
      </c>
      <c r="H104" s="162">
        <f t="shared" si="3"/>
        <v>0</v>
      </c>
      <c r="I104" s="173"/>
      <c r="J104" s="157"/>
    </row>
    <row r="105" spans="1:10" s="150" customFormat="1" ht="38.25" x14ac:dyDescent="0.2">
      <c r="A105" s="170">
        <f t="shared" si="4"/>
        <v>4</v>
      </c>
      <c r="B105" s="171" t="s">
        <v>464</v>
      </c>
      <c r="C105" s="171" t="s">
        <v>465</v>
      </c>
      <c r="D105" s="234" t="s">
        <v>298</v>
      </c>
      <c r="E105" s="234" t="s">
        <v>466</v>
      </c>
      <c r="F105" s="172" t="s">
        <v>237</v>
      </c>
      <c r="G105" s="194">
        <v>0</v>
      </c>
      <c r="H105" s="162">
        <f t="shared" si="3"/>
        <v>0</v>
      </c>
      <c r="I105" s="173"/>
      <c r="J105" s="157"/>
    </row>
    <row r="106" spans="1:10" s="150" customFormat="1" ht="38.25" x14ac:dyDescent="0.2">
      <c r="A106" s="170">
        <f t="shared" si="4"/>
        <v>5</v>
      </c>
      <c r="B106" s="171" t="s">
        <v>369</v>
      </c>
      <c r="C106" s="171" t="s">
        <v>370</v>
      </c>
      <c r="D106" s="234" t="s">
        <v>298</v>
      </c>
      <c r="E106" s="234" t="s">
        <v>467</v>
      </c>
      <c r="F106" s="172">
        <v>2</v>
      </c>
      <c r="G106" s="194">
        <v>0</v>
      </c>
      <c r="H106" s="162">
        <f t="shared" si="3"/>
        <v>0</v>
      </c>
      <c r="I106" s="173"/>
      <c r="J106" s="157"/>
    </row>
    <row r="107" spans="1:10" s="150" customFormat="1" ht="25.5" x14ac:dyDescent="0.2">
      <c r="A107" s="170">
        <f t="shared" si="4"/>
        <v>6</v>
      </c>
      <c r="B107" s="177" t="s">
        <v>434</v>
      </c>
      <c r="C107" s="171" t="s">
        <v>439</v>
      </c>
      <c r="D107" s="234" t="s">
        <v>436</v>
      </c>
      <c r="E107" s="234" t="s">
        <v>468</v>
      </c>
      <c r="F107" s="172">
        <v>24</v>
      </c>
      <c r="G107" s="194">
        <v>0</v>
      </c>
      <c r="H107" s="162">
        <f t="shared" si="3"/>
        <v>0</v>
      </c>
      <c r="I107" s="173"/>
      <c r="J107" s="157"/>
    </row>
    <row r="108" spans="1:10" s="150" customFormat="1" ht="25.5" x14ac:dyDescent="0.2">
      <c r="A108" s="170">
        <f t="shared" si="4"/>
        <v>7</v>
      </c>
      <c r="B108" s="173" t="s">
        <v>469</v>
      </c>
      <c r="C108" s="160" t="s">
        <v>445</v>
      </c>
      <c r="D108" s="232" t="s">
        <v>436</v>
      </c>
      <c r="E108" s="232" t="s">
        <v>470</v>
      </c>
      <c r="F108" s="189" t="s">
        <v>471</v>
      </c>
      <c r="G108" s="195">
        <v>0</v>
      </c>
      <c r="H108" s="188">
        <f t="shared" si="3"/>
        <v>0</v>
      </c>
      <c r="I108" s="156"/>
      <c r="J108" s="157"/>
    </row>
    <row r="109" spans="1:10" x14ac:dyDescent="0.2">
      <c r="A109" s="170">
        <f t="shared" si="4"/>
        <v>8</v>
      </c>
      <c r="B109" s="186" t="s">
        <v>472</v>
      </c>
      <c r="C109" s="186"/>
      <c r="D109" s="186"/>
      <c r="E109" s="186"/>
      <c r="F109" s="187" t="s">
        <v>246</v>
      </c>
      <c r="G109" s="195">
        <v>0</v>
      </c>
      <c r="H109" s="188">
        <f>F109*G109</f>
        <v>0</v>
      </c>
      <c r="I109" s="173"/>
    </row>
    <row r="110" spans="1:10" ht="38.25" x14ac:dyDescent="0.2">
      <c r="A110" s="170">
        <f t="shared" si="4"/>
        <v>9</v>
      </c>
      <c r="B110" s="186" t="s">
        <v>473</v>
      </c>
      <c r="C110" s="186"/>
      <c r="D110" s="186"/>
      <c r="E110" s="186"/>
      <c r="F110" s="187" t="s">
        <v>246</v>
      </c>
      <c r="G110" s="195">
        <v>0</v>
      </c>
      <c r="H110" s="188">
        <f>F110*G110</f>
        <v>0</v>
      </c>
      <c r="I110" s="173"/>
    </row>
    <row r="111" spans="1:10" x14ac:dyDescent="0.2">
      <c r="A111" s="170">
        <f t="shared" si="4"/>
        <v>10</v>
      </c>
      <c r="B111" s="186" t="s">
        <v>474</v>
      </c>
      <c r="C111" s="186"/>
      <c r="D111" s="186"/>
      <c r="E111" s="186"/>
      <c r="F111" s="187" t="s">
        <v>246</v>
      </c>
      <c r="G111" s="195">
        <v>0</v>
      </c>
      <c r="H111" s="188">
        <f t="shared" ref="H111" si="5">F111*G111</f>
        <v>0</v>
      </c>
      <c r="I111" s="173"/>
    </row>
    <row r="112" spans="1:10" x14ac:dyDescent="0.2">
      <c r="G112" s="191" t="s">
        <v>220</v>
      </c>
      <c r="H112" s="191">
        <f>SUM(H102:H111)</f>
        <v>0</v>
      </c>
    </row>
  </sheetData>
  <sheetProtection algorithmName="SHA-512" hashValue="ThFyWLapkJIMQwbUy/Q56X6C+kt+KTYnJpSVhAMaPjHPFPyISWmkkGcjS5oJQ/gYtvJlWrimVVpCUQ3CRDpEVg==" saltValue="15/SIHUjsm6cmBio5yxIGg==" spinCount="100000" sheet="1" objects="1" scenarios="1"/>
  <mergeCells count="7">
    <mergeCell ref="B3:F5"/>
    <mergeCell ref="B100:I100"/>
    <mergeCell ref="B7:I7"/>
    <mergeCell ref="A9:A19"/>
    <mergeCell ref="B9:B19"/>
    <mergeCell ref="A20:A35"/>
    <mergeCell ref="B20:B3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6" tint="0.59999389629810485"/>
  </sheetPr>
  <dimension ref="A2:K91"/>
  <sheetViews>
    <sheetView view="pageBreakPreview" zoomScaleNormal="100" zoomScaleSheetLayoutView="100" workbookViewId="0">
      <pane ySplit="8" topLeftCell="A9" activePane="bottomLeft" state="frozen"/>
      <selection pane="bottomLeft" activeCell="A2" sqref="A2:XFD5"/>
    </sheetView>
  </sheetViews>
  <sheetFormatPr defaultRowHeight="12.75" x14ac:dyDescent="0.2"/>
  <cols>
    <col min="1" max="1" width="0" style="21" hidden="1" customWidth="1"/>
    <col min="2" max="2" width="6.5703125" style="22" bestFit="1" customWidth="1"/>
    <col min="3" max="3" width="37.140625" style="23" customWidth="1"/>
    <col min="4" max="4" width="24.28515625" style="23" customWidth="1"/>
    <col min="5" max="5" width="15.140625" style="23" bestFit="1" customWidth="1"/>
    <col min="6" max="6" width="13.28515625" style="23" customWidth="1"/>
    <col min="7" max="7" width="12.42578125" style="21" customWidth="1"/>
    <col min="8" max="9" width="12.42578125" style="24" customWidth="1"/>
    <col min="10" max="10" width="12.42578125" style="23" customWidth="1"/>
    <col min="11" max="11" width="5" style="23" customWidth="1"/>
    <col min="12" max="245" width="9.140625" style="23"/>
    <col min="246" max="246" width="4" style="23" bestFit="1" customWidth="1"/>
    <col min="247" max="247" width="18.28515625" style="23" bestFit="1" customWidth="1"/>
    <col min="248" max="248" width="72.5703125" style="23" bestFit="1" customWidth="1"/>
    <col min="249" max="249" width="20.85546875" style="23" bestFit="1" customWidth="1"/>
    <col min="250" max="250" width="20.85546875" style="23" customWidth="1"/>
    <col min="251" max="251" width="29.140625" style="23" bestFit="1" customWidth="1"/>
    <col min="252" max="252" width="46.7109375" style="23" bestFit="1" customWidth="1"/>
    <col min="253" max="16384" width="9.140625" style="23"/>
  </cols>
  <sheetData>
    <row r="2" spans="1:11" x14ac:dyDescent="0.2">
      <c r="C2" s="40" t="s">
        <v>871</v>
      </c>
    </row>
    <row r="3" spans="1:11" x14ac:dyDescent="0.2">
      <c r="C3" s="231" t="s">
        <v>872</v>
      </c>
      <c r="D3" s="231"/>
      <c r="E3" s="231"/>
      <c r="F3" s="231"/>
      <c r="G3" s="231"/>
      <c r="H3" s="231"/>
    </row>
    <row r="4" spans="1:11" x14ac:dyDescent="0.2">
      <c r="C4" s="231"/>
      <c r="D4" s="231"/>
      <c r="E4" s="231"/>
      <c r="F4" s="231"/>
      <c r="G4" s="231"/>
      <c r="H4" s="231"/>
    </row>
    <row r="5" spans="1:11" x14ac:dyDescent="0.2">
      <c r="C5" s="231"/>
      <c r="D5" s="231"/>
      <c r="E5" s="231"/>
      <c r="F5" s="231"/>
      <c r="G5" s="231"/>
      <c r="H5" s="231"/>
    </row>
    <row r="7" spans="1:11" s="27" customFormat="1" x14ac:dyDescent="0.2">
      <c r="A7" s="21">
        <v>2</v>
      </c>
      <c r="B7" s="25" t="s">
        <v>475</v>
      </c>
      <c r="C7" s="72" t="s">
        <v>476</v>
      </c>
      <c r="D7" s="72"/>
      <c r="E7" s="72"/>
      <c r="F7" s="72"/>
      <c r="G7" s="72"/>
      <c r="H7" s="72"/>
      <c r="I7" s="72"/>
      <c r="J7" s="72"/>
      <c r="K7" s="26"/>
    </row>
    <row r="8" spans="1:11" s="27" customFormat="1" ht="25.5" x14ac:dyDescent="0.2">
      <c r="A8" s="21">
        <v>3</v>
      </c>
      <c r="B8" s="28" t="s">
        <v>222</v>
      </c>
      <c r="C8" s="29" t="s">
        <v>223</v>
      </c>
      <c r="D8" s="29" t="s">
        <v>224</v>
      </c>
      <c r="E8" s="29" t="s">
        <v>225</v>
      </c>
      <c r="F8" s="30" t="s">
        <v>226</v>
      </c>
      <c r="G8" s="28" t="s">
        <v>477</v>
      </c>
      <c r="H8" s="227" t="s">
        <v>478</v>
      </c>
      <c r="I8" s="31" t="s">
        <v>229</v>
      </c>
      <c r="J8" s="32" t="s">
        <v>230</v>
      </c>
      <c r="K8" s="26"/>
    </row>
    <row r="9" spans="1:11" s="27" customFormat="1" x14ac:dyDescent="0.2">
      <c r="A9" s="21">
        <v>4</v>
      </c>
      <c r="B9" s="28">
        <v>1</v>
      </c>
      <c r="C9" s="20" t="s">
        <v>479</v>
      </c>
      <c r="D9" s="33" t="s">
        <v>480</v>
      </c>
      <c r="E9" s="230" t="s">
        <v>481</v>
      </c>
      <c r="F9" s="230" t="s">
        <v>482</v>
      </c>
      <c r="G9" s="34">
        <v>30</v>
      </c>
      <c r="H9" s="228">
        <v>0</v>
      </c>
      <c r="I9" s="35">
        <f>G9*H9</f>
        <v>0</v>
      </c>
      <c r="J9" s="36"/>
      <c r="K9" s="26"/>
    </row>
    <row r="10" spans="1:11" s="27" customFormat="1" x14ac:dyDescent="0.2">
      <c r="A10" s="21">
        <v>5</v>
      </c>
      <c r="B10" s="28">
        <f t="shared" ref="B10:B46" si="0">B9+1</f>
        <v>2</v>
      </c>
      <c r="C10" s="19" t="s">
        <v>383</v>
      </c>
      <c r="D10" s="33" t="s">
        <v>483</v>
      </c>
      <c r="E10" s="230" t="s">
        <v>481</v>
      </c>
      <c r="F10" s="230" t="s">
        <v>484</v>
      </c>
      <c r="G10" s="34">
        <v>10</v>
      </c>
      <c r="H10" s="228">
        <v>0</v>
      </c>
      <c r="I10" s="35">
        <f>G10*H10</f>
        <v>0</v>
      </c>
      <c r="J10" s="36"/>
      <c r="K10" s="26"/>
    </row>
    <row r="11" spans="1:11" s="27" customFormat="1" x14ac:dyDescent="0.2">
      <c r="A11" s="21">
        <v>6</v>
      </c>
      <c r="B11" s="28">
        <f t="shared" si="0"/>
        <v>3</v>
      </c>
      <c r="C11" s="19" t="s">
        <v>485</v>
      </c>
      <c r="D11" s="33" t="s">
        <v>486</v>
      </c>
      <c r="E11" s="230" t="s">
        <v>481</v>
      </c>
      <c r="F11" s="230" t="s">
        <v>487</v>
      </c>
      <c r="G11" s="34" t="s">
        <v>488</v>
      </c>
      <c r="H11" s="228">
        <v>0</v>
      </c>
      <c r="I11" s="35"/>
      <c r="J11" s="36"/>
      <c r="K11" s="26"/>
    </row>
    <row r="12" spans="1:11" s="27" customFormat="1" ht="38.25" x14ac:dyDescent="0.2">
      <c r="A12" s="21">
        <v>7</v>
      </c>
      <c r="B12" s="28">
        <f t="shared" si="0"/>
        <v>4</v>
      </c>
      <c r="C12" s="19" t="s">
        <v>489</v>
      </c>
      <c r="D12" s="33" t="s">
        <v>486</v>
      </c>
      <c r="E12" s="230" t="s">
        <v>481</v>
      </c>
      <c r="F12" s="230" t="s">
        <v>490</v>
      </c>
      <c r="G12" s="34">
        <v>15</v>
      </c>
      <c r="H12" s="228">
        <v>0</v>
      </c>
      <c r="I12" s="35">
        <f t="shared" ref="I12:I46" si="1">G12*H12</f>
        <v>0</v>
      </c>
      <c r="J12" s="36"/>
      <c r="K12" s="26"/>
    </row>
    <row r="13" spans="1:11" s="27" customFormat="1" x14ac:dyDescent="0.2">
      <c r="A13" s="21">
        <v>8</v>
      </c>
      <c r="B13" s="28">
        <f t="shared" si="0"/>
        <v>5</v>
      </c>
      <c r="C13" s="19" t="s">
        <v>491</v>
      </c>
      <c r="D13" s="33" t="s">
        <v>492</v>
      </c>
      <c r="E13" s="230" t="s">
        <v>481</v>
      </c>
      <c r="F13" s="230" t="s">
        <v>493</v>
      </c>
      <c r="G13" s="34">
        <v>10</v>
      </c>
      <c r="H13" s="228">
        <v>0</v>
      </c>
      <c r="I13" s="35">
        <f t="shared" si="1"/>
        <v>0</v>
      </c>
      <c r="J13" s="36"/>
      <c r="K13" s="26"/>
    </row>
    <row r="14" spans="1:11" s="27" customFormat="1" x14ac:dyDescent="0.2">
      <c r="A14" s="21">
        <v>9</v>
      </c>
      <c r="B14" s="28">
        <f t="shared" si="0"/>
        <v>6</v>
      </c>
      <c r="C14" s="19" t="s">
        <v>494</v>
      </c>
      <c r="D14" s="33" t="s">
        <v>492</v>
      </c>
      <c r="E14" s="230" t="s">
        <v>481</v>
      </c>
      <c r="F14" s="230" t="s">
        <v>495</v>
      </c>
      <c r="G14" s="34">
        <v>15</v>
      </c>
      <c r="H14" s="228">
        <v>0</v>
      </c>
      <c r="I14" s="35">
        <f t="shared" si="1"/>
        <v>0</v>
      </c>
      <c r="J14" s="36"/>
      <c r="K14" s="26"/>
    </row>
    <row r="15" spans="1:11" s="27" customFormat="1" x14ac:dyDescent="0.2">
      <c r="A15" s="21">
        <v>10</v>
      </c>
      <c r="B15" s="28">
        <f t="shared" si="0"/>
        <v>7</v>
      </c>
      <c r="C15" s="19" t="s">
        <v>496</v>
      </c>
      <c r="D15" s="33" t="s">
        <v>492</v>
      </c>
      <c r="E15" s="230" t="s">
        <v>481</v>
      </c>
      <c r="F15" s="230" t="s">
        <v>497</v>
      </c>
      <c r="G15" s="34">
        <v>3</v>
      </c>
      <c r="H15" s="228">
        <v>0</v>
      </c>
      <c r="I15" s="35">
        <f t="shared" si="1"/>
        <v>0</v>
      </c>
      <c r="J15" s="36"/>
      <c r="K15" s="26"/>
    </row>
    <row r="16" spans="1:11" s="27" customFormat="1" x14ac:dyDescent="0.2">
      <c r="A16" s="21">
        <v>11</v>
      </c>
      <c r="B16" s="28">
        <f t="shared" si="0"/>
        <v>8</v>
      </c>
      <c r="C16" s="19" t="s">
        <v>498</v>
      </c>
      <c r="D16" s="33" t="s">
        <v>492</v>
      </c>
      <c r="E16" s="230" t="s">
        <v>481</v>
      </c>
      <c r="F16" s="230" t="s">
        <v>499</v>
      </c>
      <c r="G16" s="34">
        <v>6</v>
      </c>
      <c r="H16" s="228">
        <v>0</v>
      </c>
      <c r="I16" s="35">
        <f t="shared" si="1"/>
        <v>0</v>
      </c>
      <c r="J16" s="36"/>
      <c r="K16" s="26"/>
    </row>
    <row r="17" spans="1:11" s="27" customFormat="1" x14ac:dyDescent="0.2">
      <c r="A17" s="21">
        <v>12</v>
      </c>
      <c r="B17" s="28">
        <f t="shared" si="0"/>
        <v>9</v>
      </c>
      <c r="C17" s="19" t="s">
        <v>496</v>
      </c>
      <c r="D17" s="33" t="s">
        <v>492</v>
      </c>
      <c r="E17" s="230" t="s">
        <v>481</v>
      </c>
      <c r="F17" s="230" t="s">
        <v>500</v>
      </c>
      <c r="G17" s="34">
        <v>6</v>
      </c>
      <c r="H17" s="228">
        <v>0</v>
      </c>
      <c r="I17" s="35">
        <f t="shared" si="1"/>
        <v>0</v>
      </c>
      <c r="J17" s="36"/>
      <c r="K17" s="26"/>
    </row>
    <row r="18" spans="1:11" s="27" customFormat="1" x14ac:dyDescent="0.2">
      <c r="A18" s="21">
        <v>13</v>
      </c>
      <c r="B18" s="28">
        <f t="shared" si="0"/>
        <v>10</v>
      </c>
      <c r="C18" s="19" t="s">
        <v>498</v>
      </c>
      <c r="D18" s="33" t="s">
        <v>492</v>
      </c>
      <c r="E18" s="230" t="s">
        <v>481</v>
      </c>
      <c r="F18" s="230" t="s">
        <v>501</v>
      </c>
      <c r="G18" s="34">
        <v>10</v>
      </c>
      <c r="H18" s="228">
        <v>0</v>
      </c>
      <c r="I18" s="35">
        <f t="shared" si="1"/>
        <v>0</v>
      </c>
      <c r="J18" s="36"/>
      <c r="K18" s="26"/>
    </row>
    <row r="19" spans="1:11" s="27" customFormat="1" x14ac:dyDescent="0.2">
      <c r="A19" s="21">
        <v>14</v>
      </c>
      <c r="B19" s="28">
        <f t="shared" si="0"/>
        <v>11</v>
      </c>
      <c r="C19" s="19" t="s">
        <v>496</v>
      </c>
      <c r="D19" s="33" t="s">
        <v>492</v>
      </c>
      <c r="E19" s="230" t="s">
        <v>481</v>
      </c>
      <c r="F19" s="230" t="s">
        <v>502</v>
      </c>
      <c r="G19" s="34">
        <v>10</v>
      </c>
      <c r="H19" s="228">
        <v>0</v>
      </c>
      <c r="I19" s="35">
        <f t="shared" si="1"/>
        <v>0</v>
      </c>
      <c r="J19" s="36"/>
      <c r="K19" s="26"/>
    </row>
    <row r="20" spans="1:11" s="27" customFormat="1" x14ac:dyDescent="0.2">
      <c r="A20" s="21">
        <v>15</v>
      </c>
      <c r="B20" s="28">
        <f t="shared" si="0"/>
        <v>12</v>
      </c>
      <c r="C20" s="19" t="s">
        <v>498</v>
      </c>
      <c r="D20" s="33" t="s">
        <v>492</v>
      </c>
      <c r="E20" s="230" t="s">
        <v>481</v>
      </c>
      <c r="F20" s="230" t="s">
        <v>503</v>
      </c>
      <c r="G20" s="34">
        <v>10</v>
      </c>
      <c r="H20" s="228">
        <v>0</v>
      </c>
      <c r="I20" s="35">
        <f t="shared" si="1"/>
        <v>0</v>
      </c>
      <c r="J20" s="36"/>
      <c r="K20" s="26"/>
    </row>
    <row r="21" spans="1:11" s="27" customFormat="1" x14ac:dyDescent="0.2">
      <c r="A21" s="21">
        <v>16</v>
      </c>
      <c r="B21" s="28">
        <f t="shared" si="0"/>
        <v>13</v>
      </c>
      <c r="C21" s="19" t="s">
        <v>504</v>
      </c>
      <c r="D21" s="33" t="s">
        <v>492</v>
      </c>
      <c r="E21" s="230" t="s">
        <v>481</v>
      </c>
      <c r="F21" s="230" t="s">
        <v>505</v>
      </c>
      <c r="G21" s="34">
        <v>10</v>
      </c>
      <c r="H21" s="228">
        <v>0</v>
      </c>
      <c r="I21" s="35">
        <f t="shared" si="1"/>
        <v>0</v>
      </c>
      <c r="J21" s="36"/>
      <c r="K21" s="26"/>
    </row>
    <row r="22" spans="1:11" s="27" customFormat="1" x14ac:dyDescent="0.2">
      <c r="A22" s="21">
        <v>17</v>
      </c>
      <c r="B22" s="28">
        <f t="shared" si="0"/>
        <v>14</v>
      </c>
      <c r="C22" s="19" t="s">
        <v>506</v>
      </c>
      <c r="D22" s="33" t="s">
        <v>492</v>
      </c>
      <c r="E22" s="230" t="s">
        <v>481</v>
      </c>
      <c r="F22" s="230" t="s">
        <v>507</v>
      </c>
      <c r="G22" s="34">
        <v>10</v>
      </c>
      <c r="H22" s="228">
        <v>0</v>
      </c>
      <c r="I22" s="35">
        <f t="shared" si="1"/>
        <v>0</v>
      </c>
      <c r="J22" s="36"/>
      <c r="K22" s="26"/>
    </row>
    <row r="23" spans="1:11" s="27" customFormat="1" x14ac:dyDescent="0.2">
      <c r="A23" s="21">
        <v>18</v>
      </c>
      <c r="B23" s="28">
        <f t="shared" si="0"/>
        <v>15</v>
      </c>
      <c r="C23" s="19" t="s">
        <v>508</v>
      </c>
      <c r="D23" s="33" t="s">
        <v>492</v>
      </c>
      <c r="E23" s="230" t="s">
        <v>481</v>
      </c>
      <c r="F23" s="230" t="s">
        <v>509</v>
      </c>
      <c r="G23" s="34">
        <v>12</v>
      </c>
      <c r="H23" s="228">
        <v>0</v>
      </c>
      <c r="I23" s="35">
        <f t="shared" si="1"/>
        <v>0</v>
      </c>
      <c r="J23" s="36"/>
      <c r="K23" s="26"/>
    </row>
    <row r="24" spans="1:11" s="27" customFormat="1" x14ac:dyDescent="0.2">
      <c r="A24" s="21">
        <v>19</v>
      </c>
      <c r="B24" s="28">
        <f t="shared" si="0"/>
        <v>16</v>
      </c>
      <c r="C24" s="19" t="s">
        <v>506</v>
      </c>
      <c r="D24" s="33" t="s">
        <v>492</v>
      </c>
      <c r="E24" s="230" t="s">
        <v>481</v>
      </c>
      <c r="F24" s="230" t="s">
        <v>510</v>
      </c>
      <c r="G24" s="34">
        <v>5</v>
      </c>
      <c r="H24" s="228">
        <v>0</v>
      </c>
      <c r="I24" s="35">
        <f t="shared" si="1"/>
        <v>0</v>
      </c>
      <c r="J24" s="36"/>
      <c r="K24" s="26"/>
    </row>
    <row r="25" spans="1:11" s="27" customFormat="1" x14ac:dyDescent="0.2">
      <c r="A25" s="21">
        <v>20</v>
      </c>
      <c r="B25" s="28">
        <f t="shared" si="0"/>
        <v>17</v>
      </c>
      <c r="C25" s="19" t="s">
        <v>511</v>
      </c>
      <c r="D25" s="33" t="s">
        <v>492</v>
      </c>
      <c r="E25" s="230" t="s">
        <v>481</v>
      </c>
      <c r="F25" s="230" t="s">
        <v>512</v>
      </c>
      <c r="G25" s="34">
        <v>6</v>
      </c>
      <c r="H25" s="228">
        <v>0</v>
      </c>
      <c r="I25" s="35">
        <f t="shared" si="1"/>
        <v>0</v>
      </c>
      <c r="J25" s="36"/>
      <c r="K25" s="26"/>
    </row>
    <row r="26" spans="1:11" s="27" customFormat="1" x14ac:dyDescent="0.2">
      <c r="A26" s="21">
        <v>21</v>
      </c>
      <c r="B26" s="28">
        <f t="shared" si="0"/>
        <v>18</v>
      </c>
      <c r="C26" s="19" t="s">
        <v>513</v>
      </c>
      <c r="D26" s="33" t="s">
        <v>514</v>
      </c>
      <c r="E26" s="230" t="s">
        <v>481</v>
      </c>
      <c r="F26" s="230" t="s">
        <v>515</v>
      </c>
      <c r="G26" s="34">
        <v>25</v>
      </c>
      <c r="H26" s="228">
        <v>0</v>
      </c>
      <c r="I26" s="35">
        <f t="shared" si="1"/>
        <v>0</v>
      </c>
      <c r="J26" s="36"/>
      <c r="K26" s="26"/>
    </row>
    <row r="27" spans="1:11" s="27" customFormat="1" x14ac:dyDescent="0.2">
      <c r="A27" s="21">
        <v>22</v>
      </c>
      <c r="B27" s="28">
        <f t="shared" si="0"/>
        <v>19</v>
      </c>
      <c r="C27" s="19" t="s">
        <v>516</v>
      </c>
      <c r="D27" s="33" t="s">
        <v>517</v>
      </c>
      <c r="E27" s="230" t="s">
        <v>481</v>
      </c>
      <c r="F27" s="230" t="s">
        <v>518</v>
      </c>
      <c r="G27" s="34">
        <v>25</v>
      </c>
      <c r="H27" s="228">
        <v>0</v>
      </c>
      <c r="I27" s="35">
        <f t="shared" si="1"/>
        <v>0</v>
      </c>
      <c r="J27" s="36"/>
      <c r="K27" s="26"/>
    </row>
    <row r="28" spans="1:11" s="27" customFormat="1" x14ac:dyDescent="0.2">
      <c r="A28" s="21">
        <v>23</v>
      </c>
      <c r="B28" s="28">
        <f t="shared" si="0"/>
        <v>20</v>
      </c>
      <c r="C28" s="19" t="s">
        <v>519</v>
      </c>
      <c r="D28" s="33" t="s">
        <v>520</v>
      </c>
      <c r="E28" s="230" t="s">
        <v>481</v>
      </c>
      <c r="F28" s="230" t="s">
        <v>521</v>
      </c>
      <c r="G28" s="34">
        <v>25</v>
      </c>
      <c r="H28" s="228">
        <v>0</v>
      </c>
      <c r="I28" s="35">
        <f t="shared" si="1"/>
        <v>0</v>
      </c>
      <c r="J28" s="36"/>
      <c r="K28" s="26"/>
    </row>
    <row r="29" spans="1:11" s="27" customFormat="1" x14ac:dyDescent="0.2">
      <c r="A29" s="21">
        <v>24</v>
      </c>
      <c r="B29" s="28">
        <f t="shared" si="0"/>
        <v>21</v>
      </c>
      <c r="C29" s="19" t="s">
        <v>522</v>
      </c>
      <c r="D29" s="33" t="s">
        <v>523</v>
      </c>
      <c r="E29" s="230" t="s">
        <v>481</v>
      </c>
      <c r="F29" s="230" t="s">
        <v>524</v>
      </c>
      <c r="G29" s="34">
        <v>25</v>
      </c>
      <c r="H29" s="228">
        <v>0</v>
      </c>
      <c r="I29" s="35">
        <f t="shared" si="1"/>
        <v>0</v>
      </c>
      <c r="J29" s="36"/>
      <c r="K29" s="26"/>
    </row>
    <row r="30" spans="1:11" s="27" customFormat="1" x14ac:dyDescent="0.2">
      <c r="A30" s="21">
        <v>25</v>
      </c>
      <c r="B30" s="28">
        <f t="shared" si="0"/>
        <v>22</v>
      </c>
      <c r="C30" s="19" t="s">
        <v>525</v>
      </c>
      <c r="D30" s="33" t="s">
        <v>514</v>
      </c>
      <c r="E30" s="230" t="s">
        <v>481</v>
      </c>
      <c r="F30" s="230" t="s">
        <v>526</v>
      </c>
      <c r="G30" s="34">
        <v>25</v>
      </c>
      <c r="H30" s="228">
        <v>0</v>
      </c>
      <c r="I30" s="35">
        <f t="shared" si="1"/>
        <v>0</v>
      </c>
      <c r="J30" s="36"/>
      <c r="K30" s="26"/>
    </row>
    <row r="31" spans="1:11" s="27" customFormat="1" x14ac:dyDescent="0.2">
      <c r="A31" s="21">
        <v>26</v>
      </c>
      <c r="B31" s="28">
        <f t="shared" si="0"/>
        <v>23</v>
      </c>
      <c r="C31" s="19" t="s">
        <v>527</v>
      </c>
      <c r="D31" s="33" t="s">
        <v>517</v>
      </c>
      <c r="E31" s="230" t="s">
        <v>481</v>
      </c>
      <c r="F31" s="230" t="s">
        <v>528</v>
      </c>
      <c r="G31" s="34">
        <v>25</v>
      </c>
      <c r="H31" s="228">
        <v>0</v>
      </c>
      <c r="I31" s="35">
        <f t="shared" si="1"/>
        <v>0</v>
      </c>
      <c r="J31" s="36"/>
      <c r="K31" s="26"/>
    </row>
    <row r="32" spans="1:11" s="27" customFormat="1" x14ac:dyDescent="0.2">
      <c r="A32" s="21">
        <v>27</v>
      </c>
      <c r="B32" s="28">
        <f t="shared" si="0"/>
        <v>24</v>
      </c>
      <c r="C32" s="19" t="s">
        <v>529</v>
      </c>
      <c r="D32" s="33" t="s">
        <v>520</v>
      </c>
      <c r="E32" s="230" t="s">
        <v>481</v>
      </c>
      <c r="F32" s="230" t="s">
        <v>530</v>
      </c>
      <c r="G32" s="34">
        <v>25</v>
      </c>
      <c r="H32" s="228">
        <v>0</v>
      </c>
      <c r="I32" s="35">
        <f t="shared" si="1"/>
        <v>0</v>
      </c>
      <c r="J32" s="36"/>
      <c r="K32" s="26"/>
    </row>
    <row r="33" spans="1:11" s="27" customFormat="1" x14ac:dyDescent="0.2">
      <c r="A33" s="21">
        <v>28</v>
      </c>
      <c r="B33" s="28">
        <f t="shared" si="0"/>
        <v>25</v>
      </c>
      <c r="C33" s="19" t="s">
        <v>531</v>
      </c>
      <c r="D33" s="33" t="s">
        <v>523</v>
      </c>
      <c r="E33" s="230" t="s">
        <v>481</v>
      </c>
      <c r="F33" s="230" t="s">
        <v>532</v>
      </c>
      <c r="G33" s="34">
        <v>25</v>
      </c>
      <c r="H33" s="228">
        <v>0</v>
      </c>
      <c r="I33" s="35">
        <f t="shared" si="1"/>
        <v>0</v>
      </c>
      <c r="J33" s="36"/>
      <c r="K33" s="26"/>
    </row>
    <row r="34" spans="1:11" s="27" customFormat="1" x14ac:dyDescent="0.2">
      <c r="A34" s="21">
        <v>29</v>
      </c>
      <c r="B34" s="28">
        <f t="shared" si="0"/>
        <v>26</v>
      </c>
      <c r="C34" s="19" t="s">
        <v>533</v>
      </c>
      <c r="D34" s="19" t="s">
        <v>534</v>
      </c>
      <c r="E34" s="230" t="s">
        <v>481</v>
      </c>
      <c r="F34" s="230" t="s">
        <v>535</v>
      </c>
      <c r="G34" s="34">
        <v>25</v>
      </c>
      <c r="H34" s="228">
        <v>0</v>
      </c>
      <c r="I34" s="35">
        <f t="shared" si="1"/>
        <v>0</v>
      </c>
      <c r="J34" s="36"/>
      <c r="K34" s="26"/>
    </row>
    <row r="35" spans="1:11" s="27" customFormat="1" x14ac:dyDescent="0.2">
      <c r="A35" s="21">
        <v>30</v>
      </c>
      <c r="B35" s="28">
        <f t="shared" si="0"/>
        <v>27</v>
      </c>
      <c r="C35" s="19" t="s">
        <v>536</v>
      </c>
      <c r="D35" s="19" t="s">
        <v>534</v>
      </c>
      <c r="E35" s="230" t="s">
        <v>481</v>
      </c>
      <c r="F35" s="230" t="s">
        <v>537</v>
      </c>
      <c r="G35" s="34">
        <v>25</v>
      </c>
      <c r="H35" s="228">
        <v>0</v>
      </c>
      <c r="I35" s="35">
        <f t="shared" si="1"/>
        <v>0</v>
      </c>
      <c r="J35" s="36"/>
      <c r="K35" s="26"/>
    </row>
    <row r="36" spans="1:11" s="27" customFormat="1" x14ac:dyDescent="0.2">
      <c r="A36" s="21">
        <v>31</v>
      </c>
      <c r="B36" s="28">
        <f t="shared" si="0"/>
        <v>28</v>
      </c>
      <c r="C36" s="19" t="s">
        <v>538</v>
      </c>
      <c r="D36" s="33" t="s">
        <v>539</v>
      </c>
      <c r="E36" s="230" t="s">
        <v>481</v>
      </c>
      <c r="F36" s="230" t="s">
        <v>540</v>
      </c>
      <c r="G36" s="34">
        <v>25</v>
      </c>
      <c r="H36" s="228">
        <v>0</v>
      </c>
      <c r="I36" s="35">
        <f t="shared" si="1"/>
        <v>0</v>
      </c>
      <c r="J36" s="36"/>
      <c r="K36" s="26"/>
    </row>
    <row r="37" spans="1:11" s="27" customFormat="1" x14ac:dyDescent="0.2">
      <c r="A37" s="21">
        <v>32</v>
      </c>
      <c r="B37" s="28">
        <f t="shared" si="0"/>
        <v>29</v>
      </c>
      <c r="C37" s="19" t="s">
        <v>541</v>
      </c>
      <c r="D37" s="33" t="s">
        <v>542</v>
      </c>
      <c r="E37" s="230" t="s">
        <v>481</v>
      </c>
      <c r="F37" s="230" t="s">
        <v>543</v>
      </c>
      <c r="G37" s="34">
        <v>8</v>
      </c>
      <c r="H37" s="228">
        <v>0</v>
      </c>
      <c r="I37" s="35">
        <f t="shared" si="1"/>
        <v>0</v>
      </c>
      <c r="J37" s="36"/>
      <c r="K37" s="26"/>
    </row>
    <row r="38" spans="1:11" s="27" customFormat="1" x14ac:dyDescent="0.2">
      <c r="A38" s="21">
        <v>33</v>
      </c>
      <c r="B38" s="28">
        <f t="shared" si="0"/>
        <v>30</v>
      </c>
      <c r="C38" s="19" t="s">
        <v>544</v>
      </c>
      <c r="D38" s="33" t="s">
        <v>542</v>
      </c>
      <c r="E38" s="230" t="s">
        <v>481</v>
      </c>
      <c r="F38" s="230" t="s">
        <v>545</v>
      </c>
      <c r="G38" s="34">
        <v>6</v>
      </c>
      <c r="H38" s="228">
        <v>0</v>
      </c>
      <c r="I38" s="35">
        <f t="shared" si="1"/>
        <v>0</v>
      </c>
      <c r="J38" s="36"/>
      <c r="K38" s="26"/>
    </row>
    <row r="39" spans="1:11" s="27" customFormat="1" x14ac:dyDescent="0.2">
      <c r="A39" s="21">
        <v>34</v>
      </c>
      <c r="B39" s="28">
        <f t="shared" si="0"/>
        <v>31</v>
      </c>
      <c r="C39" s="19" t="s">
        <v>546</v>
      </c>
      <c r="D39" s="33" t="s">
        <v>547</v>
      </c>
      <c r="E39" s="230" t="s">
        <v>481</v>
      </c>
      <c r="F39" s="230" t="s">
        <v>548</v>
      </c>
      <c r="G39" s="34">
        <v>8</v>
      </c>
      <c r="H39" s="228">
        <v>0</v>
      </c>
      <c r="I39" s="35">
        <f t="shared" si="1"/>
        <v>0</v>
      </c>
      <c r="J39" s="36"/>
      <c r="K39" s="26"/>
    </row>
    <row r="40" spans="1:11" s="27" customFormat="1" ht="25.5" x14ac:dyDescent="0.2">
      <c r="A40" s="21">
        <v>35</v>
      </c>
      <c r="B40" s="28">
        <f t="shared" si="0"/>
        <v>32</v>
      </c>
      <c r="C40" s="19" t="s">
        <v>549</v>
      </c>
      <c r="D40" s="33" t="s">
        <v>547</v>
      </c>
      <c r="E40" s="230" t="s">
        <v>481</v>
      </c>
      <c r="F40" s="230" t="s">
        <v>550</v>
      </c>
      <c r="G40" s="34">
        <v>8</v>
      </c>
      <c r="H40" s="228">
        <v>0</v>
      </c>
      <c r="I40" s="35">
        <f t="shared" si="1"/>
        <v>0</v>
      </c>
      <c r="J40" s="36"/>
      <c r="K40" s="26"/>
    </row>
    <row r="41" spans="1:11" s="27" customFormat="1" ht="25.5" x14ac:dyDescent="0.2">
      <c r="A41" s="21">
        <v>36</v>
      </c>
      <c r="B41" s="28">
        <f t="shared" si="0"/>
        <v>33</v>
      </c>
      <c r="C41" s="19" t="s">
        <v>551</v>
      </c>
      <c r="D41" s="33" t="s">
        <v>547</v>
      </c>
      <c r="E41" s="230" t="s">
        <v>481</v>
      </c>
      <c r="F41" s="230" t="s">
        <v>552</v>
      </c>
      <c r="G41" s="34">
        <v>8</v>
      </c>
      <c r="H41" s="228">
        <v>0</v>
      </c>
      <c r="I41" s="35">
        <f t="shared" si="1"/>
        <v>0</v>
      </c>
      <c r="J41" s="36"/>
      <c r="K41" s="26"/>
    </row>
    <row r="42" spans="1:11" s="27" customFormat="1" ht="25.5" x14ac:dyDescent="0.2">
      <c r="A42" s="21">
        <v>37</v>
      </c>
      <c r="B42" s="28">
        <f t="shared" si="0"/>
        <v>34</v>
      </c>
      <c r="C42" s="19" t="s">
        <v>551</v>
      </c>
      <c r="D42" s="33" t="s">
        <v>547</v>
      </c>
      <c r="E42" s="230" t="s">
        <v>481</v>
      </c>
      <c r="F42" s="230" t="s">
        <v>553</v>
      </c>
      <c r="G42" s="34">
        <v>8</v>
      </c>
      <c r="H42" s="228">
        <v>0</v>
      </c>
      <c r="I42" s="35">
        <f t="shared" si="1"/>
        <v>0</v>
      </c>
      <c r="J42" s="36"/>
      <c r="K42" s="26"/>
    </row>
    <row r="43" spans="1:11" s="27" customFormat="1" x14ac:dyDescent="0.2">
      <c r="A43" s="21">
        <v>38</v>
      </c>
      <c r="B43" s="28">
        <f t="shared" si="0"/>
        <v>35</v>
      </c>
      <c r="C43" s="19" t="s">
        <v>554</v>
      </c>
      <c r="D43" s="33" t="s">
        <v>547</v>
      </c>
      <c r="E43" s="230" t="s">
        <v>481</v>
      </c>
      <c r="F43" s="230" t="s">
        <v>555</v>
      </c>
      <c r="G43" s="34">
        <v>8</v>
      </c>
      <c r="H43" s="228">
        <v>0</v>
      </c>
      <c r="I43" s="35">
        <f t="shared" si="1"/>
        <v>0</v>
      </c>
      <c r="J43" s="36"/>
      <c r="K43" s="26"/>
    </row>
    <row r="44" spans="1:11" s="27" customFormat="1" ht="25.5" x14ac:dyDescent="0.2">
      <c r="A44" s="21">
        <v>39</v>
      </c>
      <c r="B44" s="28">
        <f t="shared" si="0"/>
        <v>36</v>
      </c>
      <c r="C44" s="19" t="s">
        <v>556</v>
      </c>
      <c r="D44" s="33" t="s">
        <v>547</v>
      </c>
      <c r="E44" s="230" t="s">
        <v>481</v>
      </c>
      <c r="F44" s="230" t="s">
        <v>557</v>
      </c>
      <c r="G44" s="34">
        <v>10</v>
      </c>
      <c r="H44" s="228">
        <v>0</v>
      </c>
      <c r="I44" s="35">
        <f t="shared" si="1"/>
        <v>0</v>
      </c>
      <c r="J44" s="36"/>
      <c r="K44" s="26"/>
    </row>
    <row r="45" spans="1:11" ht="25.5" x14ac:dyDescent="0.2">
      <c r="A45" s="21">
        <v>40</v>
      </c>
      <c r="B45" s="28">
        <f t="shared" si="0"/>
        <v>37</v>
      </c>
      <c r="C45" s="19" t="s">
        <v>558</v>
      </c>
      <c r="D45" s="33" t="s">
        <v>547</v>
      </c>
      <c r="E45" s="230" t="s">
        <v>481</v>
      </c>
      <c r="F45" s="230" t="s">
        <v>559</v>
      </c>
      <c r="G45" s="36">
        <v>8</v>
      </c>
      <c r="H45" s="228">
        <v>0</v>
      </c>
      <c r="I45" s="35">
        <f t="shared" si="1"/>
        <v>0</v>
      </c>
      <c r="J45" s="37"/>
    </row>
    <row r="46" spans="1:11" x14ac:dyDescent="0.2">
      <c r="A46" s="21">
        <v>41</v>
      </c>
      <c r="B46" s="28">
        <f t="shared" si="0"/>
        <v>38</v>
      </c>
      <c r="C46" s="37" t="s">
        <v>560</v>
      </c>
      <c r="D46" s="37"/>
      <c r="E46" s="37"/>
      <c r="F46" s="37"/>
      <c r="G46" s="36">
        <v>0.15</v>
      </c>
      <c r="H46" s="35">
        <f>SUM(I9:I45)</f>
        <v>0</v>
      </c>
      <c r="I46" s="35">
        <f t="shared" si="1"/>
        <v>0</v>
      </c>
      <c r="J46" s="37"/>
    </row>
    <row r="47" spans="1:11" x14ac:dyDescent="0.2">
      <c r="A47" s="21">
        <v>42</v>
      </c>
      <c r="H47" s="38" t="s">
        <v>220</v>
      </c>
      <c r="I47" s="39">
        <f>SUM(I9:I46)</f>
        <v>0</v>
      </c>
    </row>
    <row r="48" spans="1:11" x14ac:dyDescent="0.2">
      <c r="A48" s="21">
        <v>43</v>
      </c>
    </row>
    <row r="49" spans="1:11" x14ac:dyDescent="0.2">
      <c r="A49" s="21">
        <v>44</v>
      </c>
    </row>
    <row r="50" spans="1:11" x14ac:dyDescent="0.2">
      <c r="A50" s="21">
        <v>45</v>
      </c>
    </row>
    <row r="51" spans="1:11" s="27" customFormat="1" x14ac:dyDescent="0.2">
      <c r="A51" s="21">
        <v>46</v>
      </c>
      <c r="B51" s="25" t="s">
        <v>561</v>
      </c>
      <c r="C51" s="72" t="s">
        <v>562</v>
      </c>
      <c r="D51" s="72"/>
      <c r="E51" s="72"/>
      <c r="F51" s="72"/>
      <c r="G51" s="72"/>
      <c r="H51" s="72"/>
      <c r="I51" s="72"/>
      <c r="J51" s="72"/>
      <c r="K51" s="26"/>
    </row>
    <row r="52" spans="1:11" s="27" customFormat="1" ht="25.5" x14ac:dyDescent="0.2">
      <c r="A52" s="21">
        <v>47</v>
      </c>
      <c r="B52" s="28" t="s">
        <v>222</v>
      </c>
      <c r="C52" s="29" t="s">
        <v>223</v>
      </c>
      <c r="D52" s="29" t="s">
        <v>224</v>
      </c>
      <c r="E52" s="29" t="s">
        <v>225</v>
      </c>
      <c r="F52" s="30" t="s">
        <v>226</v>
      </c>
      <c r="G52" s="28" t="s">
        <v>477</v>
      </c>
      <c r="H52" s="31" t="s">
        <v>478</v>
      </c>
      <c r="I52" s="31" t="s">
        <v>229</v>
      </c>
      <c r="J52" s="32" t="s">
        <v>230</v>
      </c>
      <c r="K52" s="26"/>
    </row>
    <row r="53" spans="1:11" s="27" customFormat="1" x14ac:dyDescent="0.2">
      <c r="A53" s="21">
        <v>48</v>
      </c>
      <c r="B53" s="28">
        <v>1</v>
      </c>
      <c r="C53" s="20" t="s">
        <v>479</v>
      </c>
      <c r="D53" s="33" t="s">
        <v>480</v>
      </c>
      <c r="E53" s="230" t="s">
        <v>481</v>
      </c>
      <c r="F53" s="230" t="s">
        <v>482</v>
      </c>
      <c r="G53" s="34">
        <v>1</v>
      </c>
      <c r="H53" s="228">
        <v>0</v>
      </c>
      <c r="I53" s="35">
        <f>G53*H53</f>
        <v>0</v>
      </c>
      <c r="J53" s="36"/>
      <c r="K53" s="26"/>
    </row>
    <row r="54" spans="1:11" s="27" customFormat="1" x14ac:dyDescent="0.2">
      <c r="A54" s="21">
        <v>49</v>
      </c>
      <c r="B54" s="28">
        <f t="shared" ref="B54:B90" si="2">B53+1</f>
        <v>2</v>
      </c>
      <c r="C54" s="19" t="s">
        <v>383</v>
      </c>
      <c r="D54" s="33" t="s">
        <v>483</v>
      </c>
      <c r="E54" s="230" t="s">
        <v>481</v>
      </c>
      <c r="F54" s="230" t="s">
        <v>484</v>
      </c>
      <c r="G54" s="34">
        <v>1</v>
      </c>
      <c r="H54" s="228">
        <v>0</v>
      </c>
      <c r="I54" s="35">
        <f>G54*H54</f>
        <v>0</v>
      </c>
      <c r="J54" s="36"/>
      <c r="K54" s="26"/>
    </row>
    <row r="55" spans="1:11" s="27" customFormat="1" x14ac:dyDescent="0.2">
      <c r="A55" s="21">
        <v>50</v>
      </c>
      <c r="B55" s="28">
        <f t="shared" si="2"/>
        <v>3</v>
      </c>
      <c r="C55" s="19" t="s">
        <v>485</v>
      </c>
      <c r="D55" s="33" t="s">
        <v>486</v>
      </c>
      <c r="E55" s="230" t="s">
        <v>481</v>
      </c>
      <c r="F55" s="230" t="s">
        <v>487</v>
      </c>
      <c r="G55" s="34" t="s">
        <v>488</v>
      </c>
      <c r="H55" s="228"/>
      <c r="I55" s="35"/>
      <c r="J55" s="36"/>
      <c r="K55" s="26"/>
    </row>
    <row r="56" spans="1:11" s="27" customFormat="1" ht="38.25" x14ac:dyDescent="0.2">
      <c r="A56" s="21">
        <v>51</v>
      </c>
      <c r="B56" s="28">
        <f t="shared" si="2"/>
        <v>4</v>
      </c>
      <c r="C56" s="19" t="s">
        <v>489</v>
      </c>
      <c r="D56" s="33" t="s">
        <v>486</v>
      </c>
      <c r="E56" s="230" t="s">
        <v>481</v>
      </c>
      <c r="F56" s="230" t="s">
        <v>490</v>
      </c>
      <c r="G56" s="34">
        <v>1</v>
      </c>
      <c r="H56" s="228">
        <v>0</v>
      </c>
      <c r="I56" s="35">
        <f t="shared" ref="I56:I90" si="3">G56*H56</f>
        <v>0</v>
      </c>
      <c r="J56" s="36"/>
      <c r="K56" s="26"/>
    </row>
    <row r="57" spans="1:11" s="27" customFormat="1" x14ac:dyDescent="0.2">
      <c r="A57" s="21">
        <v>52</v>
      </c>
      <c r="B57" s="28">
        <f t="shared" si="2"/>
        <v>5</v>
      </c>
      <c r="C57" s="19" t="s">
        <v>491</v>
      </c>
      <c r="D57" s="33" t="s">
        <v>492</v>
      </c>
      <c r="E57" s="230" t="s">
        <v>481</v>
      </c>
      <c r="F57" s="230" t="s">
        <v>493</v>
      </c>
      <c r="G57" s="34">
        <v>1</v>
      </c>
      <c r="H57" s="228">
        <v>0</v>
      </c>
      <c r="I57" s="35">
        <f t="shared" si="3"/>
        <v>0</v>
      </c>
      <c r="J57" s="36"/>
      <c r="K57" s="26"/>
    </row>
    <row r="58" spans="1:11" s="27" customFormat="1" x14ac:dyDescent="0.2">
      <c r="A58" s="21">
        <v>53</v>
      </c>
      <c r="B58" s="28">
        <f t="shared" si="2"/>
        <v>6</v>
      </c>
      <c r="C58" s="19" t="s">
        <v>494</v>
      </c>
      <c r="D58" s="33" t="s">
        <v>492</v>
      </c>
      <c r="E58" s="230" t="s">
        <v>481</v>
      </c>
      <c r="F58" s="230" t="s">
        <v>495</v>
      </c>
      <c r="G58" s="34">
        <v>1</v>
      </c>
      <c r="H58" s="228">
        <v>0</v>
      </c>
      <c r="I58" s="35">
        <f t="shared" si="3"/>
        <v>0</v>
      </c>
      <c r="J58" s="36"/>
      <c r="K58" s="26"/>
    </row>
    <row r="59" spans="1:11" s="27" customFormat="1" x14ac:dyDescent="0.2">
      <c r="A59" s="21">
        <v>54</v>
      </c>
      <c r="B59" s="28">
        <f t="shared" si="2"/>
        <v>7</v>
      </c>
      <c r="C59" s="19" t="s">
        <v>496</v>
      </c>
      <c r="D59" s="33" t="s">
        <v>492</v>
      </c>
      <c r="E59" s="230" t="s">
        <v>481</v>
      </c>
      <c r="F59" s="230" t="s">
        <v>497</v>
      </c>
      <c r="G59" s="34">
        <v>1</v>
      </c>
      <c r="H59" s="228">
        <v>0</v>
      </c>
      <c r="I59" s="35">
        <f t="shared" si="3"/>
        <v>0</v>
      </c>
      <c r="J59" s="36"/>
      <c r="K59" s="26"/>
    </row>
    <row r="60" spans="1:11" s="27" customFormat="1" x14ac:dyDescent="0.2">
      <c r="A60" s="21">
        <v>55</v>
      </c>
      <c r="B60" s="28">
        <f t="shared" si="2"/>
        <v>8</v>
      </c>
      <c r="C60" s="19" t="s">
        <v>498</v>
      </c>
      <c r="D60" s="33" t="s">
        <v>492</v>
      </c>
      <c r="E60" s="230" t="s">
        <v>481</v>
      </c>
      <c r="F60" s="230" t="s">
        <v>499</v>
      </c>
      <c r="G60" s="34">
        <v>1</v>
      </c>
      <c r="H60" s="228">
        <v>0</v>
      </c>
      <c r="I60" s="35">
        <f t="shared" si="3"/>
        <v>0</v>
      </c>
      <c r="J60" s="36"/>
      <c r="K60" s="26"/>
    </row>
    <row r="61" spans="1:11" s="27" customFormat="1" x14ac:dyDescent="0.2">
      <c r="A61" s="21">
        <v>56</v>
      </c>
      <c r="B61" s="28">
        <f t="shared" si="2"/>
        <v>9</v>
      </c>
      <c r="C61" s="19" t="s">
        <v>496</v>
      </c>
      <c r="D61" s="33" t="s">
        <v>492</v>
      </c>
      <c r="E61" s="230" t="s">
        <v>481</v>
      </c>
      <c r="F61" s="230" t="s">
        <v>500</v>
      </c>
      <c r="G61" s="34">
        <v>1</v>
      </c>
      <c r="H61" s="228">
        <v>0</v>
      </c>
      <c r="I61" s="35">
        <f t="shared" si="3"/>
        <v>0</v>
      </c>
      <c r="J61" s="36"/>
      <c r="K61" s="26"/>
    </row>
    <row r="62" spans="1:11" s="27" customFormat="1" x14ac:dyDescent="0.2">
      <c r="A62" s="21">
        <v>57</v>
      </c>
      <c r="B62" s="28">
        <f t="shared" si="2"/>
        <v>10</v>
      </c>
      <c r="C62" s="19" t="s">
        <v>498</v>
      </c>
      <c r="D62" s="33" t="s">
        <v>492</v>
      </c>
      <c r="E62" s="230" t="s">
        <v>481</v>
      </c>
      <c r="F62" s="230" t="s">
        <v>501</v>
      </c>
      <c r="G62" s="34">
        <v>1</v>
      </c>
      <c r="H62" s="228">
        <v>0</v>
      </c>
      <c r="I62" s="35">
        <f t="shared" si="3"/>
        <v>0</v>
      </c>
      <c r="J62" s="36"/>
      <c r="K62" s="26"/>
    </row>
    <row r="63" spans="1:11" s="27" customFormat="1" x14ac:dyDescent="0.2">
      <c r="A63" s="21">
        <v>58</v>
      </c>
      <c r="B63" s="28">
        <f t="shared" si="2"/>
        <v>11</v>
      </c>
      <c r="C63" s="19" t="s">
        <v>496</v>
      </c>
      <c r="D63" s="33" t="s">
        <v>492</v>
      </c>
      <c r="E63" s="230" t="s">
        <v>481</v>
      </c>
      <c r="F63" s="230" t="s">
        <v>502</v>
      </c>
      <c r="G63" s="34">
        <v>1</v>
      </c>
      <c r="H63" s="228">
        <v>0</v>
      </c>
      <c r="I63" s="35">
        <f t="shared" si="3"/>
        <v>0</v>
      </c>
      <c r="J63" s="36"/>
      <c r="K63" s="26"/>
    </row>
    <row r="64" spans="1:11" s="27" customFormat="1" x14ac:dyDescent="0.2">
      <c r="A64" s="21">
        <v>59</v>
      </c>
      <c r="B64" s="28">
        <f t="shared" si="2"/>
        <v>12</v>
      </c>
      <c r="C64" s="19" t="s">
        <v>498</v>
      </c>
      <c r="D64" s="33" t="s">
        <v>492</v>
      </c>
      <c r="E64" s="230" t="s">
        <v>481</v>
      </c>
      <c r="F64" s="230" t="s">
        <v>503</v>
      </c>
      <c r="G64" s="34">
        <v>1</v>
      </c>
      <c r="H64" s="228">
        <v>0</v>
      </c>
      <c r="I64" s="35">
        <f t="shared" si="3"/>
        <v>0</v>
      </c>
      <c r="J64" s="36"/>
      <c r="K64" s="26"/>
    </row>
    <row r="65" spans="1:11" s="27" customFormat="1" x14ac:dyDescent="0.2">
      <c r="A65" s="21">
        <v>60</v>
      </c>
      <c r="B65" s="28">
        <f t="shared" si="2"/>
        <v>13</v>
      </c>
      <c r="C65" s="19" t="s">
        <v>504</v>
      </c>
      <c r="D65" s="33" t="s">
        <v>492</v>
      </c>
      <c r="E65" s="230" t="s">
        <v>481</v>
      </c>
      <c r="F65" s="230" t="s">
        <v>505</v>
      </c>
      <c r="G65" s="34">
        <v>1</v>
      </c>
      <c r="H65" s="228">
        <v>0</v>
      </c>
      <c r="I65" s="35">
        <f t="shared" si="3"/>
        <v>0</v>
      </c>
      <c r="J65" s="36"/>
      <c r="K65" s="26"/>
    </row>
    <row r="66" spans="1:11" s="27" customFormat="1" x14ac:dyDescent="0.2">
      <c r="A66" s="21">
        <v>61</v>
      </c>
      <c r="B66" s="28">
        <f t="shared" si="2"/>
        <v>14</v>
      </c>
      <c r="C66" s="19" t="s">
        <v>506</v>
      </c>
      <c r="D66" s="33" t="s">
        <v>492</v>
      </c>
      <c r="E66" s="230" t="s">
        <v>481</v>
      </c>
      <c r="F66" s="230" t="s">
        <v>507</v>
      </c>
      <c r="G66" s="34">
        <v>1</v>
      </c>
      <c r="H66" s="228">
        <v>0</v>
      </c>
      <c r="I66" s="35">
        <f t="shared" si="3"/>
        <v>0</v>
      </c>
      <c r="J66" s="36"/>
      <c r="K66" s="26"/>
    </row>
    <row r="67" spans="1:11" s="27" customFormat="1" x14ac:dyDescent="0.2">
      <c r="A67" s="21">
        <v>62</v>
      </c>
      <c r="B67" s="28">
        <f t="shared" si="2"/>
        <v>15</v>
      </c>
      <c r="C67" s="19" t="s">
        <v>508</v>
      </c>
      <c r="D67" s="33" t="s">
        <v>492</v>
      </c>
      <c r="E67" s="230" t="s">
        <v>481</v>
      </c>
      <c r="F67" s="230" t="s">
        <v>509</v>
      </c>
      <c r="G67" s="34">
        <v>1</v>
      </c>
      <c r="H67" s="228">
        <v>0</v>
      </c>
      <c r="I67" s="35">
        <f t="shared" si="3"/>
        <v>0</v>
      </c>
      <c r="J67" s="36"/>
      <c r="K67" s="26"/>
    </row>
    <row r="68" spans="1:11" s="27" customFormat="1" x14ac:dyDescent="0.2">
      <c r="A68" s="21">
        <v>63</v>
      </c>
      <c r="B68" s="28">
        <f t="shared" si="2"/>
        <v>16</v>
      </c>
      <c r="C68" s="19" t="s">
        <v>506</v>
      </c>
      <c r="D68" s="33" t="s">
        <v>492</v>
      </c>
      <c r="E68" s="230" t="s">
        <v>481</v>
      </c>
      <c r="F68" s="230" t="s">
        <v>510</v>
      </c>
      <c r="G68" s="34">
        <v>1</v>
      </c>
      <c r="H68" s="228">
        <v>0</v>
      </c>
      <c r="I68" s="35">
        <f t="shared" si="3"/>
        <v>0</v>
      </c>
      <c r="J68" s="36"/>
      <c r="K68" s="26"/>
    </row>
    <row r="69" spans="1:11" s="27" customFormat="1" x14ac:dyDescent="0.2">
      <c r="A69" s="21">
        <v>64</v>
      </c>
      <c r="B69" s="28">
        <f t="shared" si="2"/>
        <v>17</v>
      </c>
      <c r="C69" s="19" t="s">
        <v>511</v>
      </c>
      <c r="D69" s="33" t="s">
        <v>492</v>
      </c>
      <c r="E69" s="230" t="s">
        <v>481</v>
      </c>
      <c r="F69" s="230" t="s">
        <v>512</v>
      </c>
      <c r="G69" s="34">
        <v>1</v>
      </c>
      <c r="H69" s="228">
        <v>0</v>
      </c>
      <c r="I69" s="35">
        <f t="shared" si="3"/>
        <v>0</v>
      </c>
      <c r="J69" s="36"/>
      <c r="K69" s="26"/>
    </row>
    <row r="70" spans="1:11" s="27" customFormat="1" x14ac:dyDescent="0.2">
      <c r="A70" s="21">
        <v>65</v>
      </c>
      <c r="B70" s="28">
        <f t="shared" si="2"/>
        <v>18</v>
      </c>
      <c r="C70" s="19" t="s">
        <v>513</v>
      </c>
      <c r="D70" s="33" t="s">
        <v>514</v>
      </c>
      <c r="E70" s="230" t="s">
        <v>481</v>
      </c>
      <c r="F70" s="230" t="s">
        <v>515</v>
      </c>
      <c r="G70" s="34">
        <v>1</v>
      </c>
      <c r="H70" s="228">
        <v>0</v>
      </c>
      <c r="I70" s="35">
        <f t="shared" si="3"/>
        <v>0</v>
      </c>
      <c r="J70" s="36"/>
      <c r="K70" s="26"/>
    </row>
    <row r="71" spans="1:11" s="27" customFormat="1" x14ac:dyDescent="0.2">
      <c r="A71" s="21">
        <v>66</v>
      </c>
      <c r="B71" s="28">
        <f t="shared" si="2"/>
        <v>19</v>
      </c>
      <c r="C71" s="19" t="s">
        <v>516</v>
      </c>
      <c r="D71" s="33" t="s">
        <v>517</v>
      </c>
      <c r="E71" s="230" t="s">
        <v>481</v>
      </c>
      <c r="F71" s="230" t="s">
        <v>518</v>
      </c>
      <c r="G71" s="34">
        <v>1</v>
      </c>
      <c r="H71" s="228">
        <v>0</v>
      </c>
      <c r="I71" s="35">
        <f t="shared" si="3"/>
        <v>0</v>
      </c>
      <c r="J71" s="36"/>
      <c r="K71" s="26"/>
    </row>
    <row r="72" spans="1:11" s="27" customFormat="1" x14ac:dyDescent="0.2">
      <c r="A72" s="21">
        <v>67</v>
      </c>
      <c r="B72" s="28">
        <f t="shared" si="2"/>
        <v>20</v>
      </c>
      <c r="C72" s="19" t="s">
        <v>519</v>
      </c>
      <c r="D72" s="33" t="s">
        <v>520</v>
      </c>
      <c r="E72" s="230" t="s">
        <v>481</v>
      </c>
      <c r="F72" s="230" t="s">
        <v>521</v>
      </c>
      <c r="G72" s="34">
        <v>1</v>
      </c>
      <c r="H72" s="228">
        <v>0</v>
      </c>
      <c r="I72" s="35">
        <f t="shared" si="3"/>
        <v>0</v>
      </c>
      <c r="J72" s="36"/>
      <c r="K72" s="26"/>
    </row>
    <row r="73" spans="1:11" s="27" customFormat="1" x14ac:dyDescent="0.2">
      <c r="A73" s="21">
        <v>68</v>
      </c>
      <c r="B73" s="28">
        <f t="shared" si="2"/>
        <v>21</v>
      </c>
      <c r="C73" s="19" t="s">
        <v>522</v>
      </c>
      <c r="D73" s="33" t="s">
        <v>523</v>
      </c>
      <c r="E73" s="230" t="s">
        <v>481</v>
      </c>
      <c r="F73" s="230" t="s">
        <v>524</v>
      </c>
      <c r="G73" s="34">
        <v>1</v>
      </c>
      <c r="H73" s="228">
        <v>0</v>
      </c>
      <c r="I73" s="35">
        <f t="shared" si="3"/>
        <v>0</v>
      </c>
      <c r="J73" s="36"/>
      <c r="K73" s="26"/>
    </row>
    <row r="74" spans="1:11" s="27" customFormat="1" x14ac:dyDescent="0.2">
      <c r="A74" s="21">
        <v>69</v>
      </c>
      <c r="B74" s="28">
        <f t="shared" si="2"/>
        <v>22</v>
      </c>
      <c r="C74" s="19" t="s">
        <v>525</v>
      </c>
      <c r="D74" s="33" t="s">
        <v>514</v>
      </c>
      <c r="E74" s="230" t="s">
        <v>481</v>
      </c>
      <c r="F74" s="230" t="s">
        <v>526</v>
      </c>
      <c r="G74" s="34">
        <v>1</v>
      </c>
      <c r="H74" s="228">
        <v>0</v>
      </c>
      <c r="I74" s="35">
        <f t="shared" si="3"/>
        <v>0</v>
      </c>
      <c r="J74" s="36"/>
      <c r="K74" s="26"/>
    </row>
    <row r="75" spans="1:11" s="27" customFormat="1" x14ac:dyDescent="0.2">
      <c r="A75" s="21">
        <v>70</v>
      </c>
      <c r="B75" s="28">
        <f t="shared" si="2"/>
        <v>23</v>
      </c>
      <c r="C75" s="19" t="s">
        <v>527</v>
      </c>
      <c r="D75" s="33" t="s">
        <v>517</v>
      </c>
      <c r="E75" s="230" t="s">
        <v>481</v>
      </c>
      <c r="F75" s="230" t="s">
        <v>528</v>
      </c>
      <c r="G75" s="34">
        <v>1</v>
      </c>
      <c r="H75" s="228">
        <v>0</v>
      </c>
      <c r="I75" s="35">
        <f t="shared" si="3"/>
        <v>0</v>
      </c>
      <c r="J75" s="36"/>
      <c r="K75" s="26"/>
    </row>
    <row r="76" spans="1:11" s="27" customFormat="1" x14ac:dyDescent="0.2">
      <c r="A76" s="21">
        <v>71</v>
      </c>
      <c r="B76" s="28">
        <f t="shared" si="2"/>
        <v>24</v>
      </c>
      <c r="C76" s="19" t="s">
        <v>529</v>
      </c>
      <c r="D76" s="33" t="s">
        <v>520</v>
      </c>
      <c r="E76" s="230" t="s">
        <v>481</v>
      </c>
      <c r="F76" s="230" t="s">
        <v>530</v>
      </c>
      <c r="G76" s="34">
        <v>1</v>
      </c>
      <c r="H76" s="228">
        <v>0</v>
      </c>
      <c r="I76" s="35">
        <f t="shared" si="3"/>
        <v>0</v>
      </c>
      <c r="J76" s="36"/>
      <c r="K76" s="26"/>
    </row>
    <row r="77" spans="1:11" s="27" customFormat="1" x14ac:dyDescent="0.2">
      <c r="A77" s="21">
        <v>72</v>
      </c>
      <c r="B77" s="28">
        <f t="shared" si="2"/>
        <v>25</v>
      </c>
      <c r="C77" s="19" t="s">
        <v>531</v>
      </c>
      <c r="D77" s="33" t="s">
        <v>523</v>
      </c>
      <c r="E77" s="230" t="s">
        <v>481</v>
      </c>
      <c r="F77" s="230" t="s">
        <v>532</v>
      </c>
      <c r="G77" s="34">
        <v>1</v>
      </c>
      <c r="H77" s="228">
        <v>0</v>
      </c>
      <c r="I77" s="35">
        <f t="shared" si="3"/>
        <v>0</v>
      </c>
      <c r="J77" s="36"/>
      <c r="K77" s="26"/>
    </row>
    <row r="78" spans="1:11" s="27" customFormat="1" x14ac:dyDescent="0.2">
      <c r="A78" s="21">
        <v>73</v>
      </c>
      <c r="B78" s="28">
        <f t="shared" si="2"/>
        <v>26</v>
      </c>
      <c r="C78" s="19" t="s">
        <v>533</v>
      </c>
      <c r="D78" s="19" t="s">
        <v>534</v>
      </c>
      <c r="E78" s="230" t="s">
        <v>481</v>
      </c>
      <c r="F78" s="230" t="s">
        <v>535</v>
      </c>
      <c r="G78" s="34">
        <v>1</v>
      </c>
      <c r="H78" s="228">
        <v>0</v>
      </c>
      <c r="I78" s="35">
        <f t="shared" si="3"/>
        <v>0</v>
      </c>
      <c r="J78" s="36"/>
      <c r="K78" s="26"/>
    </row>
    <row r="79" spans="1:11" s="27" customFormat="1" x14ac:dyDescent="0.2">
      <c r="A79" s="21">
        <v>74</v>
      </c>
      <c r="B79" s="28">
        <f t="shared" si="2"/>
        <v>27</v>
      </c>
      <c r="C79" s="19" t="s">
        <v>536</v>
      </c>
      <c r="D79" s="19" t="s">
        <v>534</v>
      </c>
      <c r="E79" s="230" t="s">
        <v>481</v>
      </c>
      <c r="F79" s="230" t="s">
        <v>537</v>
      </c>
      <c r="G79" s="34">
        <v>1</v>
      </c>
      <c r="H79" s="228">
        <v>0</v>
      </c>
      <c r="I79" s="35">
        <f t="shared" si="3"/>
        <v>0</v>
      </c>
      <c r="J79" s="36"/>
      <c r="K79" s="26"/>
    </row>
    <row r="80" spans="1:11" s="27" customFormat="1" x14ac:dyDescent="0.2">
      <c r="A80" s="21">
        <v>75</v>
      </c>
      <c r="B80" s="28">
        <f t="shared" si="2"/>
        <v>28</v>
      </c>
      <c r="C80" s="19" t="s">
        <v>538</v>
      </c>
      <c r="D80" s="33" t="s">
        <v>539</v>
      </c>
      <c r="E80" s="230" t="s">
        <v>481</v>
      </c>
      <c r="F80" s="230" t="s">
        <v>540</v>
      </c>
      <c r="G80" s="34">
        <v>1</v>
      </c>
      <c r="H80" s="228">
        <v>0</v>
      </c>
      <c r="I80" s="35">
        <f t="shared" si="3"/>
        <v>0</v>
      </c>
      <c r="J80" s="36"/>
      <c r="K80" s="26"/>
    </row>
    <row r="81" spans="1:11" s="27" customFormat="1" x14ac:dyDescent="0.2">
      <c r="A81" s="21">
        <v>76</v>
      </c>
      <c r="B81" s="28">
        <f t="shared" si="2"/>
        <v>29</v>
      </c>
      <c r="C81" s="19" t="s">
        <v>541</v>
      </c>
      <c r="D81" s="33" t="s">
        <v>542</v>
      </c>
      <c r="E81" s="230" t="s">
        <v>481</v>
      </c>
      <c r="F81" s="230" t="s">
        <v>543</v>
      </c>
      <c r="G81" s="34">
        <v>1</v>
      </c>
      <c r="H81" s="228">
        <v>0</v>
      </c>
      <c r="I81" s="35">
        <f t="shared" si="3"/>
        <v>0</v>
      </c>
      <c r="J81" s="36"/>
      <c r="K81" s="26"/>
    </row>
    <row r="82" spans="1:11" s="27" customFormat="1" x14ac:dyDescent="0.2">
      <c r="A82" s="21">
        <v>77</v>
      </c>
      <c r="B82" s="28">
        <f t="shared" si="2"/>
        <v>30</v>
      </c>
      <c r="C82" s="19" t="s">
        <v>544</v>
      </c>
      <c r="D82" s="33" t="s">
        <v>542</v>
      </c>
      <c r="E82" s="230" t="s">
        <v>481</v>
      </c>
      <c r="F82" s="230" t="s">
        <v>545</v>
      </c>
      <c r="G82" s="34">
        <v>1</v>
      </c>
      <c r="H82" s="228">
        <v>0</v>
      </c>
      <c r="I82" s="35">
        <f t="shared" si="3"/>
        <v>0</v>
      </c>
      <c r="J82" s="36"/>
      <c r="K82" s="26"/>
    </row>
    <row r="83" spans="1:11" s="27" customFormat="1" x14ac:dyDescent="0.2">
      <c r="A83" s="21">
        <v>78</v>
      </c>
      <c r="B83" s="28">
        <f t="shared" si="2"/>
        <v>31</v>
      </c>
      <c r="C83" s="19" t="s">
        <v>546</v>
      </c>
      <c r="D83" s="33" t="s">
        <v>547</v>
      </c>
      <c r="E83" s="230" t="s">
        <v>481</v>
      </c>
      <c r="F83" s="230" t="s">
        <v>548</v>
      </c>
      <c r="G83" s="34">
        <v>1</v>
      </c>
      <c r="H83" s="228">
        <v>0</v>
      </c>
      <c r="I83" s="35">
        <f t="shared" si="3"/>
        <v>0</v>
      </c>
      <c r="J83" s="36"/>
      <c r="K83" s="26"/>
    </row>
    <row r="84" spans="1:11" s="27" customFormat="1" ht="25.5" x14ac:dyDescent="0.2">
      <c r="A84" s="21">
        <v>79</v>
      </c>
      <c r="B84" s="28">
        <f t="shared" si="2"/>
        <v>32</v>
      </c>
      <c r="C84" s="19" t="s">
        <v>549</v>
      </c>
      <c r="D84" s="33" t="s">
        <v>547</v>
      </c>
      <c r="E84" s="230" t="s">
        <v>481</v>
      </c>
      <c r="F84" s="230" t="s">
        <v>550</v>
      </c>
      <c r="G84" s="34">
        <v>1</v>
      </c>
      <c r="H84" s="228">
        <v>0</v>
      </c>
      <c r="I84" s="35">
        <f t="shared" si="3"/>
        <v>0</v>
      </c>
      <c r="J84" s="36"/>
      <c r="K84" s="26"/>
    </row>
    <row r="85" spans="1:11" s="27" customFormat="1" ht="25.5" x14ac:dyDescent="0.2">
      <c r="A85" s="21">
        <v>80</v>
      </c>
      <c r="B85" s="28">
        <f t="shared" si="2"/>
        <v>33</v>
      </c>
      <c r="C85" s="19" t="s">
        <v>551</v>
      </c>
      <c r="D85" s="33" t="s">
        <v>547</v>
      </c>
      <c r="E85" s="230" t="s">
        <v>481</v>
      </c>
      <c r="F85" s="230" t="s">
        <v>552</v>
      </c>
      <c r="G85" s="34">
        <v>1</v>
      </c>
      <c r="H85" s="228">
        <v>0</v>
      </c>
      <c r="I85" s="35">
        <f t="shared" si="3"/>
        <v>0</v>
      </c>
      <c r="J85" s="36"/>
      <c r="K85" s="26"/>
    </row>
    <row r="86" spans="1:11" s="27" customFormat="1" ht="25.5" x14ac:dyDescent="0.2">
      <c r="A86" s="21">
        <v>81</v>
      </c>
      <c r="B86" s="28">
        <f t="shared" si="2"/>
        <v>34</v>
      </c>
      <c r="C86" s="19" t="s">
        <v>551</v>
      </c>
      <c r="D86" s="33" t="s">
        <v>547</v>
      </c>
      <c r="E86" s="230" t="s">
        <v>481</v>
      </c>
      <c r="F86" s="230" t="s">
        <v>553</v>
      </c>
      <c r="G86" s="34">
        <v>1</v>
      </c>
      <c r="H86" s="228">
        <v>0</v>
      </c>
      <c r="I86" s="35">
        <f t="shared" si="3"/>
        <v>0</v>
      </c>
      <c r="J86" s="36"/>
      <c r="K86" s="26"/>
    </row>
    <row r="87" spans="1:11" s="27" customFormat="1" x14ac:dyDescent="0.2">
      <c r="A87" s="21">
        <v>82</v>
      </c>
      <c r="B87" s="28">
        <f t="shared" si="2"/>
        <v>35</v>
      </c>
      <c r="C87" s="19" t="s">
        <v>554</v>
      </c>
      <c r="D87" s="33" t="s">
        <v>547</v>
      </c>
      <c r="E87" s="230" t="s">
        <v>481</v>
      </c>
      <c r="F87" s="230" t="s">
        <v>555</v>
      </c>
      <c r="G87" s="34">
        <v>1</v>
      </c>
      <c r="H87" s="228">
        <v>0</v>
      </c>
      <c r="I87" s="35">
        <f t="shared" si="3"/>
        <v>0</v>
      </c>
      <c r="J87" s="36"/>
      <c r="K87" s="26"/>
    </row>
    <row r="88" spans="1:11" s="27" customFormat="1" ht="25.5" x14ac:dyDescent="0.2">
      <c r="A88" s="21">
        <v>83</v>
      </c>
      <c r="B88" s="28">
        <f t="shared" si="2"/>
        <v>36</v>
      </c>
      <c r="C88" s="19" t="s">
        <v>556</v>
      </c>
      <c r="D88" s="33" t="s">
        <v>547</v>
      </c>
      <c r="E88" s="230" t="s">
        <v>481</v>
      </c>
      <c r="F88" s="230" t="s">
        <v>557</v>
      </c>
      <c r="G88" s="34">
        <v>1</v>
      </c>
      <c r="H88" s="228">
        <v>0</v>
      </c>
      <c r="I88" s="35">
        <f t="shared" si="3"/>
        <v>0</v>
      </c>
      <c r="J88" s="36"/>
      <c r="K88" s="26"/>
    </row>
    <row r="89" spans="1:11" ht="25.5" x14ac:dyDescent="0.2">
      <c r="A89" s="21">
        <v>84</v>
      </c>
      <c r="B89" s="28">
        <f t="shared" si="2"/>
        <v>37</v>
      </c>
      <c r="C89" s="19" t="s">
        <v>558</v>
      </c>
      <c r="D89" s="33" t="s">
        <v>547</v>
      </c>
      <c r="E89" s="230" t="s">
        <v>481</v>
      </c>
      <c r="F89" s="230" t="s">
        <v>559</v>
      </c>
      <c r="G89" s="34">
        <v>1</v>
      </c>
      <c r="H89" s="229">
        <v>0</v>
      </c>
      <c r="I89" s="35">
        <f t="shared" si="3"/>
        <v>0</v>
      </c>
      <c r="J89" s="37"/>
    </row>
    <row r="90" spans="1:11" x14ac:dyDescent="0.2">
      <c r="A90" s="21">
        <v>85</v>
      </c>
      <c r="B90" s="28">
        <f t="shared" si="2"/>
        <v>38</v>
      </c>
      <c r="C90" s="37" t="s">
        <v>560</v>
      </c>
      <c r="D90" s="37"/>
      <c r="E90" s="37"/>
      <c r="F90" s="37"/>
      <c r="G90" s="36">
        <v>0.15</v>
      </c>
      <c r="H90" s="35">
        <f>SUM(I53:I89)</f>
        <v>0</v>
      </c>
      <c r="I90" s="35">
        <f t="shared" si="3"/>
        <v>0</v>
      </c>
      <c r="J90" s="37"/>
    </row>
    <row r="91" spans="1:11" x14ac:dyDescent="0.2">
      <c r="H91" s="38" t="s">
        <v>220</v>
      </c>
      <c r="I91" s="39">
        <f>SUM(I53:I90)</f>
        <v>0</v>
      </c>
    </row>
  </sheetData>
  <sheetProtection algorithmName="SHA-512" hashValue="sQbeOjIOtFsa1iV6opxQt3aDJ/DuyK73imsBmayf6ViIvfOu8HUrLGBfgiO1ZzKCFI8wzRbjy/01ga5nXOUVuA==" saltValue="3mDNvXzl+ptuumNNo729Ow==" spinCount="100000" sheet="1" objects="1" scenarios="1"/>
  <mergeCells count="3">
    <mergeCell ref="C7:J7"/>
    <mergeCell ref="C51:J51"/>
    <mergeCell ref="C3:H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6" tint="0.59999389629810485"/>
  </sheetPr>
  <dimension ref="A2:K39"/>
  <sheetViews>
    <sheetView view="pageBreakPreview" zoomScaleNormal="100" zoomScaleSheetLayoutView="100" workbookViewId="0">
      <pane ySplit="3" topLeftCell="A4" activePane="bottomLeft" state="frozen"/>
      <selection pane="bottomLeft" activeCell="B5" sqref="B5"/>
    </sheetView>
  </sheetViews>
  <sheetFormatPr defaultRowHeight="12.75" x14ac:dyDescent="0.2"/>
  <cols>
    <col min="1" max="1" width="7.7109375" style="288" bestFit="1" customWidth="1"/>
    <col min="2" max="2" width="37.140625" style="284" customWidth="1"/>
    <col min="3" max="3" width="24.28515625" style="284" customWidth="1"/>
    <col min="4" max="4" width="15.140625" style="284" bestFit="1" customWidth="1"/>
    <col min="5" max="5" width="12" style="284" customWidth="1"/>
    <col min="6" max="6" width="12.42578125" style="289" customWidth="1"/>
    <col min="7" max="8" width="12.42578125" style="292" customWidth="1"/>
    <col min="9" max="9" width="22.7109375" style="284" customWidth="1"/>
    <col min="10" max="10" width="5" style="284" customWidth="1"/>
    <col min="11" max="11" width="12.7109375" style="284" bestFit="1" customWidth="1"/>
    <col min="12" max="12" width="9.140625" style="284"/>
    <col min="13" max="14" width="9.140625" style="284" customWidth="1"/>
    <col min="15" max="248" width="9.140625" style="284"/>
    <col min="249" max="249" width="4" style="284" bestFit="1" customWidth="1"/>
    <col min="250" max="250" width="18.28515625" style="284" bestFit="1" customWidth="1"/>
    <col min="251" max="251" width="72.5703125" style="284" bestFit="1" customWidth="1"/>
    <col min="252" max="252" width="20.85546875" style="284" bestFit="1" customWidth="1"/>
    <col min="253" max="253" width="20.85546875" style="284" customWidth="1"/>
    <col min="254" max="254" width="29.140625" style="284" bestFit="1" customWidth="1"/>
    <col min="255" max="255" width="46.7109375" style="284" bestFit="1" customWidth="1"/>
    <col min="256" max="16384" width="9.140625" style="284"/>
  </cols>
  <sheetData>
    <row r="2" spans="1:11" s="242" customFormat="1" x14ac:dyDescent="0.2">
      <c r="A2" s="238" t="s">
        <v>563</v>
      </c>
      <c r="B2" s="239" t="s">
        <v>564</v>
      </c>
      <c r="C2" s="239"/>
      <c r="D2" s="239"/>
      <c r="E2" s="239"/>
      <c r="F2" s="239"/>
      <c r="G2" s="239"/>
      <c r="H2" s="239"/>
      <c r="I2" s="239"/>
      <c r="J2" s="240"/>
      <c r="K2" s="241"/>
    </row>
    <row r="3" spans="1:11" s="242" customFormat="1" ht="25.5" x14ac:dyDescent="0.2">
      <c r="A3" s="243" t="s">
        <v>222</v>
      </c>
      <c r="B3" s="244" t="s">
        <v>223</v>
      </c>
      <c r="C3" s="244" t="s">
        <v>224</v>
      </c>
      <c r="D3" s="244" t="s">
        <v>225</v>
      </c>
      <c r="E3" s="245" t="s">
        <v>226</v>
      </c>
      <c r="F3" s="246" t="s">
        <v>477</v>
      </c>
      <c r="G3" s="247" t="s">
        <v>478</v>
      </c>
      <c r="H3" s="247" t="s">
        <v>229</v>
      </c>
      <c r="I3" s="248" t="s">
        <v>230</v>
      </c>
      <c r="J3" s="240"/>
      <c r="K3" s="241"/>
    </row>
    <row r="4" spans="1:11" s="242" customFormat="1" ht="25.5" x14ac:dyDescent="0.2">
      <c r="A4" s="249">
        <v>1</v>
      </c>
      <c r="B4" s="250" t="s">
        <v>565</v>
      </c>
      <c r="C4" s="251"/>
      <c r="D4" s="251" t="s">
        <v>488</v>
      </c>
      <c r="E4" s="252"/>
      <c r="F4" s="249"/>
      <c r="G4" s="253"/>
      <c r="H4" s="253"/>
      <c r="I4" s="254"/>
      <c r="J4" s="240"/>
      <c r="K4" s="241"/>
    </row>
    <row r="5" spans="1:11" s="242" customFormat="1" ht="51" x14ac:dyDescent="0.2">
      <c r="A5" s="249">
        <f>A4+1</f>
        <v>2</v>
      </c>
      <c r="B5" s="255" t="s">
        <v>566</v>
      </c>
      <c r="C5" s="256" t="s">
        <v>567</v>
      </c>
      <c r="D5" s="257" t="s">
        <v>488</v>
      </c>
      <c r="E5" s="252"/>
      <c r="F5" s="249">
        <v>100</v>
      </c>
      <c r="G5" s="293">
        <v>0</v>
      </c>
      <c r="H5" s="258">
        <f>F5*G5</f>
        <v>0</v>
      </c>
      <c r="I5" s="254"/>
      <c r="J5" s="240"/>
      <c r="K5" s="241"/>
    </row>
    <row r="6" spans="1:11" s="242" customFormat="1" ht="51" x14ac:dyDescent="0.2">
      <c r="A6" s="249">
        <f t="shared" ref="A6:A38" si="0">A5+1</f>
        <v>3</v>
      </c>
      <c r="B6" s="255" t="s">
        <v>568</v>
      </c>
      <c r="C6" s="256" t="s">
        <v>569</v>
      </c>
      <c r="D6" s="259" t="s">
        <v>488</v>
      </c>
      <c r="E6" s="252"/>
      <c r="F6" s="249">
        <v>8</v>
      </c>
      <c r="G6" s="293">
        <v>0</v>
      </c>
      <c r="H6" s="258">
        <f>F6*G6</f>
        <v>0</v>
      </c>
      <c r="I6" s="254"/>
      <c r="J6" s="240"/>
      <c r="K6" s="241"/>
    </row>
    <row r="7" spans="1:11" s="242" customFormat="1" x14ac:dyDescent="0.2">
      <c r="A7" s="249">
        <f t="shared" si="0"/>
        <v>4</v>
      </c>
      <c r="B7" s="260" t="s">
        <v>570</v>
      </c>
      <c r="C7" s="256"/>
      <c r="D7" s="256"/>
      <c r="E7" s="261"/>
      <c r="F7" s="249"/>
      <c r="G7" s="293"/>
      <c r="H7" s="258"/>
      <c r="I7" s="254"/>
      <c r="J7" s="240"/>
      <c r="K7" s="241"/>
    </row>
    <row r="8" spans="1:11" s="242" customFormat="1" ht="51" x14ac:dyDescent="0.2">
      <c r="A8" s="249">
        <f t="shared" si="0"/>
        <v>5</v>
      </c>
      <c r="B8" s="255" t="s">
        <v>571</v>
      </c>
      <c r="C8" s="256" t="s">
        <v>572</v>
      </c>
      <c r="D8" s="259" t="s">
        <v>488</v>
      </c>
      <c r="E8" s="261"/>
      <c r="F8" s="249">
        <v>24</v>
      </c>
      <c r="G8" s="293">
        <v>0</v>
      </c>
      <c r="H8" s="258">
        <f>F8*G8</f>
        <v>0</v>
      </c>
      <c r="I8" s="254"/>
      <c r="J8" s="240"/>
      <c r="K8" s="241"/>
    </row>
    <row r="9" spans="1:11" s="242" customFormat="1" ht="51" x14ac:dyDescent="0.2">
      <c r="A9" s="249">
        <f t="shared" si="0"/>
        <v>6</v>
      </c>
      <c r="B9" s="255" t="s">
        <v>573</v>
      </c>
      <c r="C9" s="256" t="s">
        <v>574</v>
      </c>
      <c r="D9" s="259" t="s">
        <v>488</v>
      </c>
      <c r="E9" s="261"/>
      <c r="F9" s="249">
        <v>2</v>
      </c>
      <c r="G9" s="293">
        <v>0</v>
      </c>
      <c r="H9" s="258">
        <f>F9*G9</f>
        <v>0</v>
      </c>
      <c r="I9" s="254"/>
      <c r="J9" s="240"/>
      <c r="K9" s="241"/>
    </row>
    <row r="10" spans="1:11" s="242" customFormat="1" x14ac:dyDescent="0.2">
      <c r="A10" s="249">
        <f t="shared" si="0"/>
        <v>7</v>
      </c>
      <c r="B10" s="262" t="s">
        <v>575</v>
      </c>
      <c r="C10" s="263"/>
      <c r="D10" s="264"/>
      <c r="E10" s="265"/>
      <c r="F10" s="266"/>
      <c r="G10" s="293"/>
      <c r="H10" s="253"/>
      <c r="I10" s="254"/>
      <c r="J10" s="240"/>
      <c r="K10" s="241"/>
    </row>
    <row r="11" spans="1:11" s="272" customFormat="1" ht="51" x14ac:dyDescent="0.2">
      <c r="A11" s="249">
        <f t="shared" si="0"/>
        <v>8</v>
      </c>
      <c r="B11" s="267" t="s">
        <v>576</v>
      </c>
      <c r="C11" s="267" t="s">
        <v>577</v>
      </c>
      <c r="D11" s="268" t="s">
        <v>488</v>
      </c>
      <c r="E11" s="269"/>
      <c r="F11" s="270">
        <v>8</v>
      </c>
      <c r="G11" s="294">
        <v>0</v>
      </c>
      <c r="H11" s="258">
        <f t="shared" ref="H11:H16" si="1">F11*G11</f>
        <v>0</v>
      </c>
      <c r="I11" s="271"/>
      <c r="K11" s="273"/>
    </row>
    <row r="12" spans="1:11" s="272" customFormat="1" ht="38.25" x14ac:dyDescent="0.2">
      <c r="A12" s="249">
        <f t="shared" si="0"/>
        <v>9</v>
      </c>
      <c r="B12" s="274" t="s">
        <v>578</v>
      </c>
      <c r="C12" s="275" t="s">
        <v>579</v>
      </c>
      <c r="D12" s="268" t="s">
        <v>488</v>
      </c>
      <c r="E12" s="269"/>
      <c r="F12" s="270">
        <v>16</v>
      </c>
      <c r="G12" s="294">
        <v>0</v>
      </c>
      <c r="H12" s="258">
        <f t="shared" si="1"/>
        <v>0</v>
      </c>
      <c r="I12" s="271"/>
      <c r="K12" s="273"/>
    </row>
    <row r="13" spans="1:11" s="272" customFormat="1" ht="63" customHeight="1" x14ac:dyDescent="0.2">
      <c r="A13" s="249">
        <f t="shared" si="0"/>
        <v>10</v>
      </c>
      <c r="B13" s="274" t="s">
        <v>580</v>
      </c>
      <c r="C13" s="275" t="s">
        <v>581</v>
      </c>
      <c r="D13" s="268" t="s">
        <v>488</v>
      </c>
      <c r="E13" s="269"/>
      <c r="F13" s="270">
        <v>30</v>
      </c>
      <c r="G13" s="294">
        <v>0</v>
      </c>
      <c r="H13" s="258">
        <f t="shared" si="1"/>
        <v>0</v>
      </c>
      <c r="I13" s="271"/>
      <c r="K13" s="273"/>
    </row>
    <row r="14" spans="1:11" s="272" customFormat="1" ht="51" x14ac:dyDescent="0.2">
      <c r="A14" s="249">
        <f t="shared" si="0"/>
        <v>11</v>
      </c>
      <c r="B14" s="274" t="s">
        <v>582</v>
      </c>
      <c r="C14" s="275" t="s">
        <v>583</v>
      </c>
      <c r="D14" s="268" t="s">
        <v>488</v>
      </c>
      <c r="E14" s="269"/>
      <c r="F14" s="270">
        <v>8</v>
      </c>
      <c r="G14" s="294">
        <v>0</v>
      </c>
      <c r="H14" s="258">
        <f t="shared" si="1"/>
        <v>0</v>
      </c>
      <c r="I14" s="271"/>
      <c r="K14" s="273"/>
    </row>
    <row r="15" spans="1:11" s="272" customFormat="1" ht="25.5" x14ac:dyDescent="0.2">
      <c r="A15" s="249">
        <f t="shared" si="0"/>
        <v>12</v>
      </c>
      <c r="B15" s="274" t="s">
        <v>584</v>
      </c>
      <c r="C15" s="275" t="s">
        <v>585</v>
      </c>
      <c r="D15" s="268" t="s">
        <v>488</v>
      </c>
      <c r="E15" s="269"/>
      <c r="F15" s="270">
        <v>5</v>
      </c>
      <c r="G15" s="294">
        <v>0</v>
      </c>
      <c r="H15" s="258">
        <f t="shared" si="1"/>
        <v>0</v>
      </c>
      <c r="I15" s="271"/>
      <c r="K15" s="273"/>
    </row>
    <row r="16" spans="1:11" s="242" customFormat="1" ht="38.25" x14ac:dyDescent="0.2">
      <c r="A16" s="249">
        <f t="shared" si="0"/>
        <v>13</v>
      </c>
      <c r="B16" s="274" t="s">
        <v>586</v>
      </c>
      <c r="C16" s="263"/>
      <c r="D16" s="263"/>
      <c r="E16" s="276"/>
      <c r="F16" s="277">
        <v>175</v>
      </c>
      <c r="G16" s="293">
        <v>0</v>
      </c>
      <c r="H16" s="253">
        <f t="shared" si="1"/>
        <v>0</v>
      </c>
      <c r="I16" s="254"/>
      <c r="J16" s="240"/>
      <c r="K16" s="241"/>
    </row>
    <row r="17" spans="1:11" s="242" customFormat="1" x14ac:dyDescent="0.2">
      <c r="A17" s="249">
        <f t="shared" si="0"/>
        <v>14</v>
      </c>
      <c r="B17" s="262" t="s">
        <v>587</v>
      </c>
      <c r="C17" s="263"/>
      <c r="D17" s="264"/>
      <c r="E17" s="265"/>
      <c r="F17" s="266"/>
      <c r="G17" s="293"/>
      <c r="H17" s="253"/>
      <c r="I17" s="254"/>
      <c r="J17" s="240"/>
      <c r="K17" s="241"/>
    </row>
    <row r="18" spans="1:11" s="272" customFormat="1" ht="51" x14ac:dyDescent="0.2">
      <c r="A18" s="249">
        <f t="shared" si="0"/>
        <v>15</v>
      </c>
      <c r="B18" s="267" t="s">
        <v>588</v>
      </c>
      <c r="C18" s="267" t="s">
        <v>589</v>
      </c>
      <c r="D18" s="268" t="s">
        <v>488</v>
      </c>
      <c r="E18" s="269"/>
      <c r="F18" s="270">
        <v>260</v>
      </c>
      <c r="G18" s="294">
        <v>0</v>
      </c>
      <c r="H18" s="258">
        <f>F18*G18</f>
        <v>0</v>
      </c>
      <c r="I18" s="271"/>
      <c r="K18" s="273"/>
    </row>
    <row r="19" spans="1:11" s="272" customFormat="1" ht="38.25" x14ac:dyDescent="0.2">
      <c r="A19" s="249">
        <f t="shared" si="0"/>
        <v>16</v>
      </c>
      <c r="B19" s="267" t="s">
        <v>590</v>
      </c>
      <c r="C19" s="267" t="s">
        <v>591</v>
      </c>
      <c r="D19" s="268" t="s">
        <v>488</v>
      </c>
      <c r="E19" s="269"/>
      <c r="F19" s="270">
        <v>45</v>
      </c>
      <c r="G19" s="294">
        <v>0</v>
      </c>
      <c r="H19" s="258">
        <f>F19*G19</f>
        <v>0</v>
      </c>
      <c r="I19" s="271"/>
      <c r="K19" s="273"/>
    </row>
    <row r="20" spans="1:11" s="272" customFormat="1" ht="63.75" x14ac:dyDescent="0.2">
      <c r="A20" s="249">
        <f t="shared" si="0"/>
        <v>17</v>
      </c>
      <c r="B20" s="267" t="s">
        <v>592</v>
      </c>
      <c r="C20" s="267" t="s">
        <v>591</v>
      </c>
      <c r="D20" s="268" t="s">
        <v>488</v>
      </c>
      <c r="E20" s="269"/>
      <c r="F20" s="270">
        <v>20</v>
      </c>
      <c r="G20" s="294">
        <v>0</v>
      </c>
      <c r="H20" s="258">
        <f>F20*G20</f>
        <v>0</v>
      </c>
      <c r="I20" s="271"/>
      <c r="K20" s="273"/>
    </row>
    <row r="21" spans="1:11" s="272" customFormat="1" x14ac:dyDescent="0.2">
      <c r="A21" s="249">
        <f t="shared" si="0"/>
        <v>18</v>
      </c>
      <c r="B21" s="278" t="s">
        <v>593</v>
      </c>
      <c r="C21" s="267"/>
      <c r="D21" s="268"/>
      <c r="E21" s="269"/>
      <c r="F21" s="270"/>
      <c r="G21" s="294"/>
      <c r="H21" s="258"/>
      <c r="I21" s="271"/>
      <c r="K21" s="273"/>
    </row>
    <row r="22" spans="1:11" x14ac:dyDescent="0.2">
      <c r="A22" s="249">
        <f t="shared" si="0"/>
        <v>19</v>
      </c>
      <c r="B22" s="279" t="s">
        <v>594</v>
      </c>
      <c r="C22" s="279" t="s">
        <v>488</v>
      </c>
      <c r="D22" s="280" t="s">
        <v>488</v>
      </c>
      <c r="E22" s="281"/>
      <c r="F22" s="254">
        <v>30</v>
      </c>
      <c r="G22" s="295">
        <v>0</v>
      </c>
      <c r="H22" s="282">
        <f t="shared" ref="H22:H38" si="2">F22*G22</f>
        <v>0</v>
      </c>
      <c r="I22" s="283"/>
      <c r="K22" s="285"/>
    </row>
    <row r="23" spans="1:11" s="272" customFormat="1" x14ac:dyDescent="0.2">
      <c r="A23" s="249">
        <f t="shared" si="0"/>
        <v>20</v>
      </c>
      <c r="B23" s="267" t="s">
        <v>595</v>
      </c>
      <c r="C23" s="267" t="s">
        <v>596</v>
      </c>
      <c r="D23" s="268" t="s">
        <v>488</v>
      </c>
      <c r="E23" s="269"/>
      <c r="F23" s="270">
        <v>10</v>
      </c>
      <c r="G23" s="294">
        <v>0</v>
      </c>
      <c r="H23" s="258">
        <f t="shared" si="2"/>
        <v>0</v>
      </c>
      <c r="I23" s="271"/>
      <c r="K23" s="273"/>
    </row>
    <row r="24" spans="1:11" s="272" customFormat="1" x14ac:dyDescent="0.2">
      <c r="A24" s="249">
        <f t="shared" si="0"/>
        <v>21</v>
      </c>
      <c r="B24" s="267" t="s">
        <v>595</v>
      </c>
      <c r="C24" s="267" t="s">
        <v>597</v>
      </c>
      <c r="D24" s="268" t="s">
        <v>488</v>
      </c>
      <c r="E24" s="269"/>
      <c r="F24" s="270">
        <v>10</v>
      </c>
      <c r="G24" s="294">
        <v>0</v>
      </c>
      <c r="H24" s="258">
        <f t="shared" si="2"/>
        <v>0</v>
      </c>
      <c r="I24" s="271"/>
      <c r="K24" s="273"/>
    </row>
    <row r="25" spans="1:11" s="272" customFormat="1" x14ac:dyDescent="0.2">
      <c r="A25" s="249">
        <f t="shared" si="0"/>
        <v>22</v>
      </c>
      <c r="B25" s="267" t="s">
        <v>598</v>
      </c>
      <c r="C25" s="267" t="s">
        <v>599</v>
      </c>
      <c r="D25" s="268" t="s">
        <v>488</v>
      </c>
      <c r="E25" s="269"/>
      <c r="F25" s="270">
        <v>30</v>
      </c>
      <c r="G25" s="294">
        <v>0</v>
      </c>
      <c r="H25" s="258">
        <f t="shared" si="2"/>
        <v>0</v>
      </c>
      <c r="I25" s="271"/>
      <c r="K25" s="273"/>
    </row>
    <row r="26" spans="1:11" s="272" customFormat="1" ht="25.5" x14ac:dyDescent="0.2">
      <c r="A26" s="249">
        <f t="shared" si="0"/>
        <v>23</v>
      </c>
      <c r="B26" s="267" t="s">
        <v>600</v>
      </c>
      <c r="C26" s="267" t="s">
        <v>601</v>
      </c>
      <c r="D26" s="268" t="s">
        <v>488</v>
      </c>
      <c r="E26" s="269"/>
      <c r="F26" s="270">
        <v>100</v>
      </c>
      <c r="G26" s="294">
        <v>0</v>
      </c>
      <c r="H26" s="258">
        <f t="shared" si="2"/>
        <v>0</v>
      </c>
      <c r="I26" s="271"/>
      <c r="K26" s="273"/>
    </row>
    <row r="27" spans="1:11" s="272" customFormat="1" x14ac:dyDescent="0.2">
      <c r="A27" s="249">
        <f t="shared" si="0"/>
        <v>24</v>
      </c>
      <c r="B27" s="267" t="s">
        <v>602</v>
      </c>
      <c r="C27" s="267" t="s">
        <v>603</v>
      </c>
      <c r="D27" s="268" t="s">
        <v>488</v>
      </c>
      <c r="E27" s="286" t="s">
        <v>604</v>
      </c>
      <c r="F27" s="270">
        <v>2</v>
      </c>
      <c r="G27" s="294">
        <v>0</v>
      </c>
      <c r="H27" s="258">
        <f t="shared" si="2"/>
        <v>0</v>
      </c>
      <c r="I27" s="271"/>
      <c r="K27" s="273"/>
    </row>
    <row r="28" spans="1:11" s="242" customFormat="1" x14ac:dyDescent="0.2">
      <c r="A28" s="249">
        <f t="shared" si="0"/>
        <v>25</v>
      </c>
      <c r="B28" s="286" t="s">
        <v>605</v>
      </c>
      <c r="C28" s="286" t="s">
        <v>606</v>
      </c>
      <c r="D28" s="286" t="s">
        <v>607</v>
      </c>
      <c r="E28" s="286" t="s">
        <v>608</v>
      </c>
      <c r="F28" s="287" t="s">
        <v>246</v>
      </c>
      <c r="G28" s="295">
        <v>0</v>
      </c>
      <c r="H28" s="282">
        <f>F28*G28</f>
        <v>0</v>
      </c>
      <c r="I28" s="254"/>
      <c r="J28" s="284"/>
    </row>
    <row r="29" spans="1:11" s="242" customFormat="1" x14ac:dyDescent="0.2">
      <c r="A29" s="249">
        <f t="shared" si="0"/>
        <v>26</v>
      </c>
      <c r="B29" s="286" t="s">
        <v>609</v>
      </c>
      <c r="C29" s="286" t="s">
        <v>610</v>
      </c>
      <c r="D29" s="286" t="s">
        <v>607</v>
      </c>
      <c r="E29" s="286" t="s">
        <v>611</v>
      </c>
      <c r="F29" s="287" t="s">
        <v>246</v>
      </c>
      <c r="G29" s="295">
        <v>0</v>
      </c>
      <c r="H29" s="282">
        <f>F29*G29</f>
        <v>0</v>
      </c>
      <c r="I29" s="254"/>
      <c r="J29" s="284"/>
    </row>
    <row r="30" spans="1:11" s="272" customFormat="1" ht="63.75" x14ac:dyDescent="0.2">
      <c r="A30" s="249">
        <f t="shared" si="0"/>
        <v>27</v>
      </c>
      <c r="B30" s="267" t="s">
        <v>612</v>
      </c>
      <c r="C30" s="267"/>
      <c r="D30" s="268"/>
      <c r="E30" s="269"/>
      <c r="F30" s="270">
        <v>1</v>
      </c>
      <c r="G30" s="294">
        <v>0</v>
      </c>
      <c r="H30" s="282">
        <f t="shared" si="2"/>
        <v>0</v>
      </c>
      <c r="I30" s="271"/>
      <c r="K30" s="273"/>
    </row>
    <row r="31" spans="1:11" s="272" customFormat="1" x14ac:dyDescent="0.2">
      <c r="A31" s="249">
        <f t="shared" si="0"/>
        <v>28</v>
      </c>
      <c r="B31" s="267" t="s">
        <v>613</v>
      </c>
      <c r="C31" s="267" t="s">
        <v>599</v>
      </c>
      <c r="D31" s="268"/>
      <c r="E31" s="269"/>
      <c r="F31" s="270">
        <v>20</v>
      </c>
      <c r="G31" s="294">
        <v>0</v>
      </c>
      <c r="H31" s="282">
        <f t="shared" si="2"/>
        <v>0</v>
      </c>
      <c r="I31" s="271"/>
      <c r="K31" s="273"/>
    </row>
    <row r="32" spans="1:11" s="272" customFormat="1" x14ac:dyDescent="0.2">
      <c r="A32" s="249">
        <f t="shared" si="0"/>
        <v>29</v>
      </c>
      <c r="B32" s="267" t="s">
        <v>614</v>
      </c>
      <c r="C32" s="267" t="s">
        <v>615</v>
      </c>
      <c r="D32" s="268"/>
      <c r="E32" s="269"/>
      <c r="F32" s="270">
        <v>2</v>
      </c>
      <c r="G32" s="294">
        <v>0</v>
      </c>
      <c r="H32" s="282">
        <f t="shared" si="2"/>
        <v>0</v>
      </c>
      <c r="I32" s="271"/>
      <c r="K32" s="273"/>
    </row>
    <row r="33" spans="1:11" s="272" customFormat="1" x14ac:dyDescent="0.2">
      <c r="A33" s="249">
        <f t="shared" si="0"/>
        <v>30</v>
      </c>
      <c r="B33" s="267" t="s">
        <v>616</v>
      </c>
      <c r="C33" s="267" t="s">
        <v>617</v>
      </c>
      <c r="D33" s="268"/>
      <c r="E33" s="269"/>
      <c r="F33" s="270">
        <v>2</v>
      </c>
      <c r="G33" s="294">
        <v>0</v>
      </c>
      <c r="H33" s="282">
        <f t="shared" si="2"/>
        <v>0</v>
      </c>
      <c r="I33" s="271"/>
      <c r="K33" s="273"/>
    </row>
    <row r="34" spans="1:11" s="272" customFormat="1" x14ac:dyDescent="0.2">
      <c r="A34" s="249">
        <f t="shared" si="0"/>
        <v>31</v>
      </c>
      <c r="B34" s="267" t="s">
        <v>618</v>
      </c>
      <c r="C34" s="267" t="s">
        <v>619</v>
      </c>
      <c r="D34" s="268"/>
      <c r="E34" s="269"/>
      <c r="F34" s="270">
        <v>3</v>
      </c>
      <c r="G34" s="294">
        <v>0</v>
      </c>
      <c r="H34" s="282">
        <f t="shared" si="2"/>
        <v>0</v>
      </c>
      <c r="I34" s="271"/>
      <c r="K34" s="273"/>
    </row>
    <row r="35" spans="1:11" s="272" customFormat="1" x14ac:dyDescent="0.2">
      <c r="A35" s="249">
        <f t="shared" si="0"/>
        <v>32</v>
      </c>
      <c r="B35" s="267" t="s">
        <v>620</v>
      </c>
      <c r="C35" s="267" t="s">
        <v>621</v>
      </c>
      <c r="D35" s="268"/>
      <c r="E35" s="269"/>
      <c r="F35" s="270">
        <v>3</v>
      </c>
      <c r="G35" s="294">
        <v>0</v>
      </c>
      <c r="H35" s="282">
        <f t="shared" si="2"/>
        <v>0</v>
      </c>
      <c r="I35" s="271"/>
      <c r="K35" s="273"/>
    </row>
    <row r="36" spans="1:11" s="272" customFormat="1" x14ac:dyDescent="0.2">
      <c r="A36" s="249">
        <f t="shared" si="0"/>
        <v>33</v>
      </c>
      <c r="B36" s="267" t="s">
        <v>622</v>
      </c>
      <c r="C36" s="267" t="s">
        <v>623</v>
      </c>
      <c r="D36" s="268"/>
      <c r="E36" s="269"/>
      <c r="F36" s="270">
        <v>2</v>
      </c>
      <c r="G36" s="294">
        <v>0</v>
      </c>
      <c r="H36" s="282">
        <f t="shared" si="2"/>
        <v>0</v>
      </c>
      <c r="I36" s="271"/>
      <c r="K36" s="273"/>
    </row>
    <row r="37" spans="1:11" s="272" customFormat="1" ht="25.5" x14ac:dyDescent="0.2">
      <c r="A37" s="249">
        <f t="shared" si="0"/>
        <v>34</v>
      </c>
      <c r="B37" s="267" t="s">
        <v>624</v>
      </c>
      <c r="C37" s="267" t="s">
        <v>625</v>
      </c>
      <c r="D37" s="268"/>
      <c r="E37" s="269"/>
      <c r="F37" s="270">
        <v>2</v>
      </c>
      <c r="G37" s="294">
        <v>0</v>
      </c>
      <c r="H37" s="282">
        <f t="shared" si="2"/>
        <v>0</v>
      </c>
      <c r="I37" s="271"/>
      <c r="K37" s="273"/>
    </row>
    <row r="38" spans="1:11" s="272" customFormat="1" x14ac:dyDescent="0.2">
      <c r="A38" s="249">
        <f t="shared" si="0"/>
        <v>35</v>
      </c>
      <c r="B38" s="271" t="s">
        <v>626</v>
      </c>
      <c r="C38" s="271"/>
      <c r="D38" s="271"/>
      <c r="E38" s="271"/>
      <c r="F38" s="270">
        <v>0.05</v>
      </c>
      <c r="G38" s="258">
        <f>SUM(H5:H37)</f>
        <v>0</v>
      </c>
      <c r="H38" s="258">
        <f t="shared" si="2"/>
        <v>0</v>
      </c>
      <c r="I38" s="271"/>
    </row>
    <row r="39" spans="1:11" x14ac:dyDescent="0.2">
      <c r="G39" s="290" t="s">
        <v>220</v>
      </c>
      <c r="H39" s="291">
        <f>SUM(H4:H38)</f>
        <v>0</v>
      </c>
    </row>
  </sheetData>
  <sheetProtection algorithmName="SHA-512" hashValue="aAYe9Pa9ZzHRE//usJ5jee7Ik78CM+2MhjtCRdfIfacfiJ19yS2J75RBPMMJn2d8/aoRAu+p4+NW1i38+sl8pA==" saltValue="7z1kHFeeHDmQ07mlIBLU7w==" spinCount="100000" sheet="1" objects="1" scenarios="1"/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16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6" tint="0.59999389629810485"/>
  </sheetPr>
  <dimension ref="A1:G111"/>
  <sheetViews>
    <sheetView view="pageBreakPreview" zoomScaleNormal="100" zoomScaleSheetLayoutView="100" workbookViewId="0">
      <pane ySplit="5" topLeftCell="A6" activePane="bottomLeft" state="frozen"/>
      <selection pane="bottomLeft" activeCell="B17" sqref="B17"/>
    </sheetView>
  </sheetViews>
  <sheetFormatPr defaultRowHeight="11.25" x14ac:dyDescent="0.2"/>
  <cols>
    <col min="1" max="1" width="8.140625" style="48" bestFit="1" customWidth="1"/>
    <col min="2" max="2" width="32.28515625" style="48" bestFit="1" customWidth="1"/>
    <col min="3" max="3" width="11.28515625" style="48" bestFit="1" customWidth="1"/>
    <col min="4" max="4" width="12" style="48" bestFit="1" customWidth="1"/>
    <col min="5" max="16384" width="9.140625" style="48"/>
  </cols>
  <sheetData>
    <row r="1" spans="1:5" s="41" customFormat="1" x14ac:dyDescent="0.2">
      <c r="A1" s="74" t="s">
        <v>627</v>
      </c>
      <c r="B1" s="74"/>
      <c r="C1" s="74"/>
      <c r="D1" s="74"/>
      <c r="E1" s="74"/>
    </row>
    <row r="2" spans="1:5" s="41" customFormat="1" x14ac:dyDescent="0.2"/>
    <row r="3" spans="1:5" s="41" customFormat="1" x14ac:dyDescent="0.2">
      <c r="A3" s="73" t="s">
        <v>628</v>
      </c>
      <c r="B3" s="73"/>
      <c r="C3" s="73"/>
      <c r="D3" s="73"/>
      <c r="E3" s="73"/>
    </row>
    <row r="4" spans="1:5" s="42" customFormat="1" ht="11.25" customHeight="1" x14ac:dyDescent="0.2">
      <c r="A4" s="75" t="s">
        <v>406</v>
      </c>
      <c r="B4" s="75"/>
      <c r="C4" s="75"/>
      <c r="D4" s="75"/>
      <c r="E4" s="75"/>
    </row>
    <row r="5" spans="1:5" s="42" customFormat="1" x14ac:dyDescent="0.2">
      <c r="A5" s="43" t="s">
        <v>629</v>
      </c>
      <c r="B5" s="44" t="s">
        <v>630</v>
      </c>
      <c r="C5" s="45" t="s">
        <v>223</v>
      </c>
      <c r="D5" s="43" t="s">
        <v>631</v>
      </c>
      <c r="E5" s="46" t="s">
        <v>230</v>
      </c>
    </row>
    <row r="6" spans="1:5" x14ac:dyDescent="0.2">
      <c r="A6" s="47" t="s">
        <v>632</v>
      </c>
      <c r="B6" s="47" t="s">
        <v>633</v>
      </c>
      <c r="C6" s="47" t="s">
        <v>634</v>
      </c>
      <c r="D6" s="47" t="s">
        <v>635</v>
      </c>
      <c r="E6" s="47"/>
    </row>
    <row r="7" spans="1:5" x14ac:dyDescent="0.2">
      <c r="A7" s="47" t="s">
        <v>636</v>
      </c>
      <c r="B7" s="47" t="s">
        <v>325</v>
      </c>
      <c r="C7" s="47" t="s">
        <v>637</v>
      </c>
      <c r="D7" s="47" t="s">
        <v>635</v>
      </c>
      <c r="E7" s="47"/>
    </row>
    <row r="8" spans="1:5" x14ac:dyDescent="0.2">
      <c r="A8" s="47" t="s">
        <v>638</v>
      </c>
      <c r="B8" s="47" t="s">
        <v>639</v>
      </c>
      <c r="C8" s="47" t="s">
        <v>640</v>
      </c>
      <c r="D8" s="47" t="s">
        <v>635</v>
      </c>
      <c r="E8" s="47"/>
    </row>
    <row r="9" spans="1:5" x14ac:dyDescent="0.2">
      <c r="A9" s="47" t="s">
        <v>641</v>
      </c>
      <c r="B9" s="47" t="s">
        <v>642</v>
      </c>
      <c r="C9" s="47" t="s">
        <v>643</v>
      </c>
      <c r="D9" s="47" t="s">
        <v>635</v>
      </c>
      <c r="E9" s="47"/>
    </row>
    <row r="10" spans="1:5" x14ac:dyDescent="0.2">
      <c r="A10" s="47" t="s">
        <v>644</v>
      </c>
      <c r="B10" s="47" t="s">
        <v>645</v>
      </c>
      <c r="C10" s="47" t="s">
        <v>646</v>
      </c>
      <c r="D10" s="47" t="s">
        <v>635</v>
      </c>
      <c r="E10" s="47"/>
    </row>
    <row r="11" spans="1:5" x14ac:dyDescent="0.2">
      <c r="A11" s="47" t="s">
        <v>647</v>
      </c>
      <c r="B11" s="47" t="s">
        <v>485</v>
      </c>
      <c r="C11" s="47"/>
      <c r="D11" s="47" t="s">
        <v>635</v>
      </c>
      <c r="E11" s="47"/>
    </row>
    <row r="12" spans="1:5" x14ac:dyDescent="0.2">
      <c r="A12" s="47" t="s">
        <v>648</v>
      </c>
      <c r="B12" s="47" t="s">
        <v>485</v>
      </c>
      <c r="C12" s="47"/>
      <c r="D12" s="47" t="s">
        <v>635</v>
      </c>
      <c r="E12" s="47"/>
    </row>
    <row r="13" spans="1:5" x14ac:dyDescent="0.2">
      <c r="A13" s="47" t="s">
        <v>649</v>
      </c>
      <c r="B13" s="47" t="s">
        <v>485</v>
      </c>
      <c r="C13" s="47"/>
      <c r="D13" s="47" t="s">
        <v>635</v>
      </c>
      <c r="E13" s="47"/>
    </row>
    <row r="14" spans="1:5" x14ac:dyDescent="0.2">
      <c r="A14" s="47" t="s">
        <v>650</v>
      </c>
      <c r="B14" s="47" t="s">
        <v>651</v>
      </c>
      <c r="C14" s="47" t="s">
        <v>652</v>
      </c>
      <c r="D14" s="47" t="s">
        <v>635</v>
      </c>
      <c r="E14" s="47"/>
    </row>
    <row r="15" spans="1:5" x14ac:dyDescent="0.2">
      <c r="A15" s="47" t="s">
        <v>653</v>
      </c>
      <c r="B15" s="47" t="s">
        <v>654</v>
      </c>
      <c r="C15" s="47"/>
      <c r="D15" s="47" t="s">
        <v>635</v>
      </c>
      <c r="E15" s="47"/>
    </row>
    <row r="16" spans="1:5" x14ac:dyDescent="0.2">
      <c r="A16" s="47" t="s">
        <v>655</v>
      </c>
      <c r="B16" s="47" t="s">
        <v>656</v>
      </c>
      <c r="C16" s="47" t="s">
        <v>657</v>
      </c>
      <c r="D16" s="47" t="s">
        <v>635</v>
      </c>
      <c r="E16" s="47"/>
    </row>
    <row r="17" spans="1:5" x14ac:dyDescent="0.2">
      <c r="A17" s="47" t="s">
        <v>658</v>
      </c>
      <c r="B17" s="47" t="s">
        <v>485</v>
      </c>
      <c r="C17" s="47"/>
      <c r="D17" s="47" t="s">
        <v>635</v>
      </c>
      <c r="E17" s="47"/>
    </row>
    <row r="18" spans="1:5" x14ac:dyDescent="0.2">
      <c r="A18" s="47" t="s">
        <v>659</v>
      </c>
      <c r="B18" s="47" t="s">
        <v>660</v>
      </c>
      <c r="C18" s="47" t="s">
        <v>661</v>
      </c>
      <c r="D18" s="47" t="s">
        <v>635</v>
      </c>
      <c r="E18" s="47"/>
    </row>
    <row r="19" spans="1:5" x14ac:dyDescent="0.2">
      <c r="A19" s="47" t="s">
        <v>662</v>
      </c>
      <c r="B19" s="47" t="s">
        <v>663</v>
      </c>
      <c r="C19" s="47" t="s">
        <v>664</v>
      </c>
      <c r="D19" s="47" t="s">
        <v>635</v>
      </c>
      <c r="E19" s="47"/>
    </row>
    <row r="20" spans="1:5" x14ac:dyDescent="0.2">
      <c r="A20" s="47" t="s">
        <v>665</v>
      </c>
      <c r="B20" s="47" t="s">
        <v>666</v>
      </c>
      <c r="C20" s="47" t="s">
        <v>646</v>
      </c>
      <c r="D20" s="47" t="s">
        <v>635</v>
      </c>
      <c r="E20" s="47"/>
    </row>
    <row r="21" spans="1:5" x14ac:dyDescent="0.2">
      <c r="A21" s="47" t="s">
        <v>667</v>
      </c>
      <c r="B21" s="47" t="s">
        <v>668</v>
      </c>
      <c r="C21" s="47" t="s">
        <v>646</v>
      </c>
      <c r="D21" s="47" t="s">
        <v>635</v>
      </c>
      <c r="E21" s="47"/>
    </row>
    <row r="22" spans="1:5" s="41" customFormat="1" x14ac:dyDescent="0.2">
      <c r="A22" s="73" t="s">
        <v>628</v>
      </c>
      <c r="B22" s="73"/>
      <c r="C22" s="73"/>
      <c r="D22" s="73"/>
      <c r="E22" s="73"/>
    </row>
    <row r="23" spans="1:5" s="42" customFormat="1" ht="11.25" customHeight="1" x14ac:dyDescent="0.2">
      <c r="A23" s="75" t="s">
        <v>406</v>
      </c>
      <c r="B23" s="75"/>
      <c r="C23" s="75"/>
      <c r="D23" s="75"/>
      <c r="E23" s="75"/>
    </row>
    <row r="24" spans="1:5" s="42" customFormat="1" x14ac:dyDescent="0.2">
      <c r="A24" s="43" t="s">
        <v>629</v>
      </c>
      <c r="B24" s="44" t="s">
        <v>630</v>
      </c>
      <c r="C24" s="45" t="s">
        <v>223</v>
      </c>
      <c r="D24" s="43" t="s">
        <v>631</v>
      </c>
      <c r="E24" s="46" t="s">
        <v>230</v>
      </c>
    </row>
    <row r="25" spans="1:5" x14ac:dyDescent="0.2">
      <c r="A25" s="47" t="s">
        <v>669</v>
      </c>
      <c r="B25" s="47" t="s">
        <v>670</v>
      </c>
      <c r="C25" s="47" t="s">
        <v>671</v>
      </c>
      <c r="D25" s="47" t="s">
        <v>672</v>
      </c>
      <c r="E25" s="47"/>
    </row>
    <row r="26" spans="1:5" x14ac:dyDescent="0.2">
      <c r="A26" s="47" t="s">
        <v>673</v>
      </c>
      <c r="B26" s="47" t="s">
        <v>674</v>
      </c>
      <c r="C26" s="47" t="s">
        <v>675</v>
      </c>
      <c r="D26" s="47" t="s">
        <v>672</v>
      </c>
      <c r="E26" s="47"/>
    </row>
    <row r="27" spans="1:5" x14ac:dyDescent="0.2">
      <c r="A27" s="47" t="s">
        <v>676</v>
      </c>
      <c r="B27" s="47" t="s">
        <v>677</v>
      </c>
      <c r="C27" s="47" t="s">
        <v>678</v>
      </c>
      <c r="D27" s="47" t="s">
        <v>672</v>
      </c>
      <c r="E27" s="47"/>
    </row>
    <row r="28" spans="1:5" x14ac:dyDescent="0.2">
      <c r="A28" s="47" t="s">
        <v>679</v>
      </c>
      <c r="B28" s="47" t="s">
        <v>680</v>
      </c>
      <c r="C28" s="47" t="s">
        <v>678</v>
      </c>
      <c r="D28" s="47" t="s">
        <v>672</v>
      </c>
      <c r="E28" s="47"/>
    </row>
    <row r="29" spans="1:5" x14ac:dyDescent="0.2">
      <c r="A29" s="47" t="s">
        <v>681</v>
      </c>
      <c r="B29" s="47" t="s">
        <v>682</v>
      </c>
      <c r="C29" s="47" t="s">
        <v>683</v>
      </c>
      <c r="D29" s="47" t="s">
        <v>672</v>
      </c>
      <c r="E29" s="47"/>
    </row>
    <row r="30" spans="1:5" x14ac:dyDescent="0.2">
      <c r="A30" s="47" t="s">
        <v>684</v>
      </c>
      <c r="B30" s="47" t="s">
        <v>685</v>
      </c>
      <c r="C30" s="47" t="s">
        <v>683</v>
      </c>
      <c r="D30" s="47" t="s">
        <v>672</v>
      </c>
      <c r="E30" s="47"/>
    </row>
    <row r="31" spans="1:5" x14ac:dyDescent="0.2">
      <c r="A31" s="47" t="s">
        <v>686</v>
      </c>
      <c r="B31" s="47" t="s">
        <v>485</v>
      </c>
      <c r="C31" s="47"/>
      <c r="D31" s="47" t="s">
        <v>672</v>
      </c>
      <c r="E31" s="47"/>
    </row>
    <row r="32" spans="1:5" x14ac:dyDescent="0.2">
      <c r="A32" s="47" t="s">
        <v>687</v>
      </c>
      <c r="B32" s="47" t="s">
        <v>688</v>
      </c>
      <c r="C32" s="47" t="s">
        <v>689</v>
      </c>
      <c r="D32" s="47" t="s">
        <v>672</v>
      </c>
      <c r="E32" s="47"/>
    </row>
    <row r="33" spans="1:5" x14ac:dyDescent="0.2">
      <c r="A33" s="47" t="s">
        <v>690</v>
      </c>
      <c r="B33" s="47" t="s">
        <v>691</v>
      </c>
      <c r="C33" s="47" t="s">
        <v>692</v>
      </c>
      <c r="D33" s="47" t="s">
        <v>672</v>
      </c>
      <c r="E33" s="47"/>
    </row>
    <row r="34" spans="1:5" x14ac:dyDescent="0.2">
      <c r="A34" s="47" t="s">
        <v>693</v>
      </c>
      <c r="B34" s="47" t="s">
        <v>694</v>
      </c>
      <c r="C34" s="47" t="s">
        <v>695</v>
      </c>
      <c r="D34" s="47" t="s">
        <v>672</v>
      </c>
      <c r="E34" s="47"/>
    </row>
    <row r="35" spans="1:5" x14ac:dyDescent="0.2">
      <c r="A35" s="47" t="s">
        <v>696</v>
      </c>
      <c r="B35" s="47" t="s">
        <v>697</v>
      </c>
      <c r="C35" s="47" t="s">
        <v>698</v>
      </c>
      <c r="D35" s="47" t="s">
        <v>672</v>
      </c>
      <c r="E35" s="47"/>
    </row>
    <row r="36" spans="1:5" x14ac:dyDescent="0.2">
      <c r="A36" s="47" t="s">
        <v>699</v>
      </c>
      <c r="B36" s="47" t="s">
        <v>700</v>
      </c>
      <c r="C36" s="47" t="s">
        <v>698</v>
      </c>
      <c r="D36" s="47" t="s">
        <v>672</v>
      </c>
      <c r="E36" s="47"/>
    </row>
    <row r="37" spans="1:5" x14ac:dyDescent="0.2">
      <c r="A37" s="47" t="s">
        <v>701</v>
      </c>
      <c r="B37" s="47" t="s">
        <v>702</v>
      </c>
      <c r="C37" s="47" t="s">
        <v>703</v>
      </c>
      <c r="D37" s="47" t="s">
        <v>672</v>
      </c>
      <c r="E37" s="47"/>
    </row>
    <row r="38" spans="1:5" x14ac:dyDescent="0.2">
      <c r="A38" s="47" t="s">
        <v>704</v>
      </c>
      <c r="B38" s="47" t="s">
        <v>705</v>
      </c>
      <c r="C38" s="47" t="s">
        <v>703</v>
      </c>
      <c r="D38" s="47" t="s">
        <v>672</v>
      </c>
      <c r="E38" s="47"/>
    </row>
    <row r="39" spans="1:5" x14ac:dyDescent="0.2">
      <c r="A39" s="47" t="s">
        <v>706</v>
      </c>
      <c r="B39" s="47" t="s">
        <v>485</v>
      </c>
      <c r="C39" s="47"/>
      <c r="D39" s="47" t="s">
        <v>672</v>
      </c>
      <c r="E39" s="47"/>
    </row>
    <row r="40" spans="1:5" x14ac:dyDescent="0.2">
      <c r="A40" s="47" t="s">
        <v>707</v>
      </c>
      <c r="B40" s="47" t="s">
        <v>708</v>
      </c>
      <c r="C40" s="47" t="s">
        <v>709</v>
      </c>
      <c r="D40" s="47" t="s">
        <v>672</v>
      </c>
      <c r="E40" s="47"/>
    </row>
    <row r="41" spans="1:5" s="41" customFormat="1" x14ac:dyDescent="0.2">
      <c r="A41" s="73" t="s">
        <v>628</v>
      </c>
      <c r="B41" s="73"/>
      <c r="C41" s="73"/>
      <c r="D41" s="73"/>
      <c r="E41" s="73"/>
    </row>
    <row r="42" spans="1:5" s="42" customFormat="1" ht="11.25" customHeight="1" x14ac:dyDescent="0.2">
      <c r="A42" s="75" t="s">
        <v>406</v>
      </c>
      <c r="B42" s="75"/>
      <c r="C42" s="75"/>
      <c r="D42" s="75"/>
      <c r="E42" s="75"/>
    </row>
    <row r="43" spans="1:5" s="42" customFormat="1" x14ac:dyDescent="0.2">
      <c r="A43" s="43" t="s">
        <v>629</v>
      </c>
      <c r="B43" s="44" t="s">
        <v>630</v>
      </c>
      <c r="C43" s="45" t="s">
        <v>223</v>
      </c>
      <c r="D43" s="43" t="s">
        <v>631</v>
      </c>
      <c r="E43" s="46" t="s">
        <v>230</v>
      </c>
    </row>
    <row r="44" spans="1:5" x14ac:dyDescent="0.2">
      <c r="A44" s="47" t="s">
        <v>710</v>
      </c>
      <c r="B44" s="47" t="s">
        <v>711</v>
      </c>
      <c r="C44" s="47" t="s">
        <v>712</v>
      </c>
      <c r="D44" s="47" t="s">
        <v>713</v>
      </c>
      <c r="E44" s="47"/>
    </row>
    <row r="45" spans="1:5" x14ac:dyDescent="0.2">
      <c r="A45" s="47" t="s">
        <v>714</v>
      </c>
      <c r="B45" s="47" t="s">
        <v>715</v>
      </c>
      <c r="C45" s="47" t="s">
        <v>712</v>
      </c>
      <c r="D45" s="47" t="s">
        <v>713</v>
      </c>
      <c r="E45" s="47"/>
    </row>
    <row r="46" spans="1:5" x14ac:dyDescent="0.2">
      <c r="A46" s="47" t="s">
        <v>716</v>
      </c>
      <c r="B46" s="47" t="s">
        <v>717</v>
      </c>
      <c r="C46" s="47" t="s">
        <v>718</v>
      </c>
      <c r="D46" s="47" t="s">
        <v>713</v>
      </c>
      <c r="E46" s="47"/>
    </row>
    <row r="47" spans="1:5" x14ac:dyDescent="0.2">
      <c r="A47" s="47" t="s">
        <v>719</v>
      </c>
      <c r="B47" s="47" t="s">
        <v>720</v>
      </c>
      <c r="C47" s="47" t="s">
        <v>718</v>
      </c>
      <c r="D47" s="47" t="s">
        <v>713</v>
      </c>
      <c r="E47" s="47"/>
    </row>
    <row r="48" spans="1:5" x14ac:dyDescent="0.2">
      <c r="A48" s="47" t="s">
        <v>721</v>
      </c>
      <c r="B48" s="47" t="s">
        <v>722</v>
      </c>
      <c r="C48" s="47" t="s">
        <v>723</v>
      </c>
      <c r="D48" s="47" t="s">
        <v>713</v>
      </c>
      <c r="E48" s="47"/>
    </row>
    <row r="49" spans="1:5" x14ac:dyDescent="0.2">
      <c r="A49" s="47" t="s">
        <v>724</v>
      </c>
      <c r="B49" s="47" t="s">
        <v>725</v>
      </c>
      <c r="C49" s="47" t="s">
        <v>726</v>
      </c>
      <c r="D49" s="47" t="s">
        <v>713</v>
      </c>
      <c r="E49" s="47"/>
    </row>
    <row r="50" spans="1:5" x14ac:dyDescent="0.2">
      <c r="A50" s="47" t="s">
        <v>727</v>
      </c>
      <c r="B50" s="47" t="s">
        <v>728</v>
      </c>
      <c r="C50" s="47" t="s">
        <v>726</v>
      </c>
      <c r="D50" s="47" t="s">
        <v>713</v>
      </c>
      <c r="E50" s="47"/>
    </row>
    <row r="51" spans="1:5" x14ac:dyDescent="0.2">
      <c r="A51" s="47" t="s">
        <v>729</v>
      </c>
      <c r="B51" s="47" t="s">
        <v>730</v>
      </c>
      <c r="C51" s="47" t="s">
        <v>731</v>
      </c>
      <c r="D51" s="47" t="s">
        <v>713</v>
      </c>
      <c r="E51" s="47"/>
    </row>
    <row r="52" spans="1:5" x14ac:dyDescent="0.2">
      <c r="A52" s="47" t="s">
        <v>732</v>
      </c>
      <c r="B52" s="47" t="s">
        <v>733</v>
      </c>
      <c r="C52" s="47" t="s">
        <v>731</v>
      </c>
      <c r="D52" s="47" t="s">
        <v>713</v>
      </c>
      <c r="E52" s="47"/>
    </row>
    <row r="53" spans="1:5" x14ac:dyDescent="0.2">
      <c r="A53" s="47" t="s">
        <v>734</v>
      </c>
      <c r="B53" s="47" t="s">
        <v>735</v>
      </c>
      <c r="C53" s="47" t="s">
        <v>736</v>
      </c>
      <c r="D53" s="47" t="s">
        <v>713</v>
      </c>
      <c r="E53" s="47"/>
    </row>
    <row r="54" spans="1:5" x14ac:dyDescent="0.2">
      <c r="A54" s="47" t="s">
        <v>737</v>
      </c>
      <c r="B54" s="47" t="s">
        <v>738</v>
      </c>
      <c r="C54" s="47"/>
      <c r="D54" s="47" t="s">
        <v>713</v>
      </c>
      <c r="E54" s="47"/>
    </row>
    <row r="55" spans="1:5" x14ac:dyDescent="0.2">
      <c r="A55" s="47" t="s">
        <v>739</v>
      </c>
      <c r="B55" s="47"/>
      <c r="C55" s="47"/>
      <c r="D55" s="47" t="s">
        <v>713</v>
      </c>
      <c r="E55" s="47"/>
    </row>
    <row r="56" spans="1:5" x14ac:dyDescent="0.2">
      <c r="A56" s="47" t="s">
        <v>740</v>
      </c>
      <c r="B56" s="47"/>
      <c r="C56" s="47"/>
      <c r="D56" s="47" t="s">
        <v>713</v>
      </c>
      <c r="E56" s="47"/>
    </row>
    <row r="57" spans="1:5" x14ac:dyDescent="0.2">
      <c r="A57" s="47" t="s">
        <v>741</v>
      </c>
      <c r="B57" s="47"/>
      <c r="C57" s="47"/>
      <c r="D57" s="47" t="s">
        <v>713</v>
      </c>
      <c r="E57" s="47"/>
    </row>
    <row r="58" spans="1:5" x14ac:dyDescent="0.2">
      <c r="A58" s="47" t="s">
        <v>742</v>
      </c>
      <c r="B58" s="47"/>
      <c r="C58" s="47"/>
      <c r="D58" s="47" t="s">
        <v>713</v>
      </c>
      <c r="E58" s="47"/>
    </row>
    <row r="59" spans="1:5" x14ac:dyDescent="0.2">
      <c r="A59" s="47" t="s">
        <v>743</v>
      </c>
      <c r="B59" s="47"/>
      <c r="C59" s="47"/>
      <c r="D59" s="47" t="s">
        <v>713</v>
      </c>
      <c r="E59" s="47"/>
    </row>
    <row r="60" spans="1:5" s="41" customFormat="1" x14ac:dyDescent="0.2">
      <c r="A60" s="73" t="s">
        <v>744</v>
      </c>
      <c r="B60" s="73"/>
      <c r="C60" s="73"/>
      <c r="D60" s="73"/>
      <c r="E60" s="73"/>
    </row>
    <row r="61" spans="1:5" s="42" customFormat="1" ht="11.25" customHeight="1" x14ac:dyDescent="0.2">
      <c r="A61" s="75" t="s">
        <v>409</v>
      </c>
      <c r="B61" s="75"/>
      <c r="C61" s="75"/>
      <c r="D61" s="75"/>
      <c r="E61" s="75"/>
    </row>
    <row r="62" spans="1:5" s="42" customFormat="1" x14ac:dyDescent="0.2">
      <c r="A62" s="43" t="s">
        <v>629</v>
      </c>
      <c r="B62" s="44" t="s">
        <v>630</v>
      </c>
      <c r="C62" s="45" t="s">
        <v>223</v>
      </c>
      <c r="D62" s="43" t="s">
        <v>631</v>
      </c>
      <c r="E62" s="46" t="s">
        <v>230</v>
      </c>
    </row>
    <row r="63" spans="1:5" x14ac:dyDescent="0.2">
      <c r="A63" s="47" t="s">
        <v>745</v>
      </c>
      <c r="B63" s="47" t="s">
        <v>746</v>
      </c>
      <c r="C63" s="47" t="s">
        <v>689</v>
      </c>
      <c r="D63" s="47" t="s">
        <v>747</v>
      </c>
      <c r="E63" s="47"/>
    </row>
    <row r="64" spans="1:5" x14ac:dyDescent="0.2">
      <c r="A64" s="47" t="s">
        <v>748</v>
      </c>
      <c r="B64" s="47" t="s">
        <v>688</v>
      </c>
      <c r="C64" s="47" t="s">
        <v>749</v>
      </c>
      <c r="D64" s="47" t="s">
        <v>747</v>
      </c>
      <c r="E64" s="47"/>
    </row>
    <row r="65" spans="1:7" x14ac:dyDescent="0.2">
      <c r="A65" s="47" t="s">
        <v>750</v>
      </c>
      <c r="B65" s="47" t="s">
        <v>751</v>
      </c>
      <c r="C65" s="47" t="s">
        <v>752</v>
      </c>
      <c r="D65" s="47" t="s">
        <v>747</v>
      </c>
      <c r="E65" s="47"/>
    </row>
    <row r="66" spans="1:7" x14ac:dyDescent="0.2">
      <c r="A66" s="47" t="s">
        <v>753</v>
      </c>
      <c r="B66" s="47" t="s">
        <v>670</v>
      </c>
      <c r="C66" s="47" t="s">
        <v>754</v>
      </c>
      <c r="D66" s="47" t="s">
        <v>747</v>
      </c>
      <c r="E66" s="47"/>
    </row>
    <row r="67" spans="1:7" x14ac:dyDescent="0.2">
      <c r="A67" s="47" t="s">
        <v>755</v>
      </c>
      <c r="B67" s="47" t="s">
        <v>756</v>
      </c>
      <c r="C67" s="47" t="s">
        <v>757</v>
      </c>
      <c r="D67" s="47" t="s">
        <v>747</v>
      </c>
      <c r="E67" s="47"/>
    </row>
    <row r="68" spans="1:7" x14ac:dyDescent="0.2">
      <c r="A68" s="47" t="s">
        <v>758</v>
      </c>
      <c r="B68" s="47" t="s">
        <v>708</v>
      </c>
      <c r="C68" s="47" t="s">
        <v>759</v>
      </c>
      <c r="D68" s="47" t="s">
        <v>747</v>
      </c>
      <c r="E68" s="47"/>
    </row>
    <row r="69" spans="1:7" x14ac:dyDescent="0.2">
      <c r="A69" s="47" t="s">
        <v>760</v>
      </c>
      <c r="B69" s="47" t="s">
        <v>761</v>
      </c>
      <c r="C69" s="47" t="s">
        <v>762</v>
      </c>
      <c r="D69" s="47" t="s">
        <v>747</v>
      </c>
      <c r="E69" s="47"/>
    </row>
    <row r="70" spans="1:7" x14ac:dyDescent="0.2">
      <c r="A70" s="47" t="s">
        <v>763</v>
      </c>
      <c r="B70" s="47" t="s">
        <v>691</v>
      </c>
      <c r="C70" s="47" t="s">
        <v>764</v>
      </c>
      <c r="D70" s="47" t="s">
        <v>747</v>
      </c>
      <c r="E70" s="47"/>
    </row>
    <row r="71" spans="1:7" s="41" customFormat="1" x14ac:dyDescent="0.2">
      <c r="A71" s="73" t="s">
        <v>744</v>
      </c>
      <c r="B71" s="73"/>
      <c r="C71" s="73"/>
      <c r="D71" s="73"/>
      <c r="E71" s="73"/>
    </row>
    <row r="72" spans="1:7" s="42" customFormat="1" ht="11.25" customHeight="1" x14ac:dyDescent="0.2">
      <c r="A72" s="75" t="s">
        <v>409</v>
      </c>
      <c r="B72" s="75"/>
      <c r="C72" s="75"/>
      <c r="D72" s="75"/>
      <c r="E72" s="75"/>
      <c r="G72" s="48"/>
    </row>
    <row r="73" spans="1:7" s="42" customFormat="1" x14ac:dyDescent="0.2">
      <c r="A73" s="43" t="s">
        <v>629</v>
      </c>
      <c r="B73" s="44" t="s">
        <v>630</v>
      </c>
      <c r="C73" s="45" t="s">
        <v>223</v>
      </c>
      <c r="D73" s="43" t="s">
        <v>631</v>
      </c>
      <c r="E73" s="46" t="s">
        <v>230</v>
      </c>
    </row>
    <row r="74" spans="1:7" x14ac:dyDescent="0.2">
      <c r="A74" s="47" t="s">
        <v>765</v>
      </c>
      <c r="B74" s="47" t="s">
        <v>485</v>
      </c>
      <c r="C74" s="47"/>
      <c r="D74" s="47" t="s">
        <v>766</v>
      </c>
      <c r="E74" s="47"/>
    </row>
    <row r="75" spans="1:7" x14ac:dyDescent="0.2">
      <c r="A75" s="47" t="s">
        <v>767</v>
      </c>
      <c r="B75" s="47" t="s">
        <v>485</v>
      </c>
      <c r="C75" s="47"/>
      <c r="D75" s="47" t="s">
        <v>766</v>
      </c>
      <c r="E75" s="47"/>
    </row>
    <row r="76" spans="1:7" x14ac:dyDescent="0.2">
      <c r="A76" s="47" t="s">
        <v>768</v>
      </c>
      <c r="B76" s="47" t="s">
        <v>485</v>
      </c>
      <c r="C76" s="47"/>
      <c r="D76" s="47" t="s">
        <v>766</v>
      </c>
      <c r="E76" s="47"/>
    </row>
    <row r="77" spans="1:7" x14ac:dyDescent="0.2">
      <c r="A77" s="47" t="s">
        <v>769</v>
      </c>
      <c r="B77" s="47" t="s">
        <v>770</v>
      </c>
      <c r="C77" s="47" t="s">
        <v>771</v>
      </c>
      <c r="D77" s="47" t="s">
        <v>766</v>
      </c>
      <c r="E77" s="47"/>
    </row>
    <row r="78" spans="1:7" x14ac:dyDescent="0.2">
      <c r="A78" s="47" t="s">
        <v>772</v>
      </c>
      <c r="B78" s="47" t="s">
        <v>485</v>
      </c>
      <c r="C78" s="47"/>
      <c r="D78" s="47" t="s">
        <v>766</v>
      </c>
      <c r="E78" s="47"/>
    </row>
    <row r="79" spans="1:7" x14ac:dyDescent="0.2">
      <c r="A79" s="47" t="s">
        <v>773</v>
      </c>
      <c r="B79" s="47" t="s">
        <v>485</v>
      </c>
      <c r="C79" s="47"/>
      <c r="D79" s="47" t="s">
        <v>766</v>
      </c>
      <c r="E79" s="47"/>
    </row>
    <row r="80" spans="1:7" x14ac:dyDescent="0.2">
      <c r="A80" s="47" t="s">
        <v>774</v>
      </c>
      <c r="B80" s="47" t="s">
        <v>485</v>
      </c>
      <c r="C80" s="47"/>
      <c r="D80" s="47" t="s">
        <v>766</v>
      </c>
      <c r="E80" s="47"/>
    </row>
    <row r="81" spans="1:5" x14ac:dyDescent="0.2">
      <c r="A81" s="47" t="s">
        <v>775</v>
      </c>
      <c r="B81" s="47" t="s">
        <v>485</v>
      </c>
      <c r="C81" s="47"/>
      <c r="D81" s="47" t="s">
        <v>766</v>
      </c>
      <c r="E81" s="47"/>
    </row>
    <row r="82" spans="1:5" s="41" customFormat="1" x14ac:dyDescent="0.2">
      <c r="A82" s="73" t="s">
        <v>744</v>
      </c>
      <c r="B82" s="73"/>
      <c r="C82" s="73"/>
      <c r="D82" s="73"/>
      <c r="E82" s="73"/>
    </row>
    <row r="83" spans="1:5" s="42" customFormat="1" ht="11.25" customHeight="1" x14ac:dyDescent="0.2">
      <c r="A83" s="75" t="s">
        <v>411</v>
      </c>
      <c r="B83" s="75"/>
      <c r="C83" s="75"/>
      <c r="D83" s="75"/>
      <c r="E83" s="75"/>
    </row>
    <row r="84" spans="1:5" s="42" customFormat="1" x14ac:dyDescent="0.2">
      <c r="A84" s="43" t="s">
        <v>629</v>
      </c>
      <c r="B84" s="44" t="s">
        <v>630</v>
      </c>
      <c r="C84" s="45" t="s">
        <v>223</v>
      </c>
      <c r="D84" s="43" t="s">
        <v>631</v>
      </c>
      <c r="E84" s="46" t="s">
        <v>230</v>
      </c>
    </row>
    <row r="85" spans="1:5" x14ac:dyDescent="0.2">
      <c r="A85" s="47" t="s">
        <v>776</v>
      </c>
      <c r="B85" s="47" t="s">
        <v>777</v>
      </c>
      <c r="C85" s="47" t="s">
        <v>778</v>
      </c>
      <c r="D85" s="47" t="s">
        <v>412</v>
      </c>
      <c r="E85" s="47"/>
    </row>
    <row r="86" spans="1:5" x14ac:dyDescent="0.2">
      <c r="A86" s="47" t="s">
        <v>779</v>
      </c>
      <c r="B86" s="47" t="s">
        <v>780</v>
      </c>
      <c r="C86" s="47" t="s">
        <v>781</v>
      </c>
      <c r="D86" s="47" t="s">
        <v>412</v>
      </c>
      <c r="E86" s="47"/>
    </row>
    <row r="87" spans="1:5" x14ac:dyDescent="0.2">
      <c r="A87" s="47" t="s">
        <v>782</v>
      </c>
      <c r="B87" s="47" t="s">
        <v>783</v>
      </c>
      <c r="C87" s="47" t="s">
        <v>784</v>
      </c>
      <c r="D87" s="47" t="s">
        <v>412</v>
      </c>
      <c r="E87" s="47"/>
    </row>
    <row r="88" spans="1:5" x14ac:dyDescent="0.2">
      <c r="A88" s="47" t="s">
        <v>785</v>
      </c>
      <c r="B88" s="47" t="s">
        <v>786</v>
      </c>
      <c r="C88" s="47" t="s">
        <v>787</v>
      </c>
      <c r="D88" s="47" t="s">
        <v>412</v>
      </c>
      <c r="E88" s="47"/>
    </row>
    <row r="89" spans="1:5" x14ac:dyDescent="0.2">
      <c r="A89" s="47" t="s">
        <v>788</v>
      </c>
      <c r="B89" s="47" t="s">
        <v>789</v>
      </c>
      <c r="C89" s="47" t="s">
        <v>790</v>
      </c>
      <c r="D89" s="47" t="s">
        <v>412</v>
      </c>
      <c r="E89" s="47"/>
    </row>
    <row r="90" spans="1:5" x14ac:dyDescent="0.2">
      <c r="A90" s="47" t="s">
        <v>791</v>
      </c>
      <c r="B90" s="47" t="s">
        <v>792</v>
      </c>
      <c r="C90" s="47" t="s">
        <v>793</v>
      </c>
      <c r="D90" s="47" t="s">
        <v>412</v>
      </c>
      <c r="E90" s="47"/>
    </row>
    <row r="91" spans="1:5" x14ac:dyDescent="0.2">
      <c r="A91" s="47" t="s">
        <v>794</v>
      </c>
      <c r="B91" s="47" t="s">
        <v>795</v>
      </c>
      <c r="C91" s="47" t="s">
        <v>796</v>
      </c>
      <c r="D91" s="47" t="s">
        <v>412</v>
      </c>
      <c r="E91" s="47"/>
    </row>
    <row r="92" spans="1:5" x14ac:dyDescent="0.2">
      <c r="A92" s="47" t="s">
        <v>797</v>
      </c>
      <c r="B92" s="47" t="s">
        <v>798</v>
      </c>
      <c r="C92" s="47" t="s">
        <v>799</v>
      </c>
      <c r="D92" s="47" t="s">
        <v>412</v>
      </c>
      <c r="E92" s="47"/>
    </row>
    <row r="93" spans="1:5" x14ac:dyDescent="0.2">
      <c r="A93" s="47" t="s">
        <v>800</v>
      </c>
      <c r="B93" s="47" t="s">
        <v>801</v>
      </c>
      <c r="C93" s="47" t="s">
        <v>802</v>
      </c>
      <c r="D93" s="47" t="s">
        <v>412</v>
      </c>
      <c r="E93" s="47"/>
    </row>
    <row r="94" spans="1:5" x14ac:dyDescent="0.2">
      <c r="A94" s="47" t="s">
        <v>803</v>
      </c>
      <c r="B94" s="47" t="s">
        <v>804</v>
      </c>
      <c r="C94" s="47" t="s">
        <v>805</v>
      </c>
      <c r="D94" s="47" t="s">
        <v>412</v>
      </c>
      <c r="E94" s="47"/>
    </row>
    <row r="95" spans="1:5" x14ac:dyDescent="0.2">
      <c r="A95" s="47" t="s">
        <v>806</v>
      </c>
      <c r="B95" s="47" t="s">
        <v>807</v>
      </c>
      <c r="C95" s="47" t="s">
        <v>808</v>
      </c>
      <c r="D95" s="47" t="s">
        <v>412</v>
      </c>
      <c r="E95" s="47"/>
    </row>
    <row r="96" spans="1:5" x14ac:dyDescent="0.2">
      <c r="A96" s="47" t="s">
        <v>809</v>
      </c>
      <c r="B96" s="47" t="s">
        <v>810</v>
      </c>
      <c r="C96" s="47" t="s">
        <v>811</v>
      </c>
      <c r="D96" s="47" t="s">
        <v>412</v>
      </c>
      <c r="E96" s="47"/>
    </row>
    <row r="97" spans="1:5" x14ac:dyDescent="0.2">
      <c r="A97" s="47" t="s">
        <v>812</v>
      </c>
      <c r="B97" s="47" t="s">
        <v>485</v>
      </c>
      <c r="C97" s="47"/>
      <c r="D97" s="47" t="s">
        <v>412</v>
      </c>
      <c r="E97" s="47"/>
    </row>
    <row r="98" spans="1:5" x14ac:dyDescent="0.2">
      <c r="A98" s="47" t="s">
        <v>813</v>
      </c>
      <c r="B98" s="47" t="s">
        <v>485</v>
      </c>
      <c r="C98" s="47"/>
      <c r="D98" s="47" t="s">
        <v>412</v>
      </c>
      <c r="E98" s="47"/>
    </row>
    <row r="99" spans="1:5" x14ac:dyDescent="0.2">
      <c r="A99" s="47" t="s">
        <v>814</v>
      </c>
      <c r="B99" s="47" t="s">
        <v>485</v>
      </c>
      <c r="C99" s="47"/>
      <c r="D99" s="47" t="s">
        <v>412</v>
      </c>
      <c r="E99" s="47"/>
    </row>
    <row r="100" spans="1:5" x14ac:dyDescent="0.2">
      <c r="A100" s="47" t="s">
        <v>815</v>
      </c>
      <c r="B100" s="47" t="s">
        <v>485</v>
      </c>
      <c r="C100" s="47"/>
      <c r="D100" s="47" t="s">
        <v>412</v>
      </c>
      <c r="E100" s="47"/>
    </row>
    <row r="101" spans="1:5" s="41" customFormat="1" x14ac:dyDescent="0.2">
      <c r="A101" s="73" t="s">
        <v>816</v>
      </c>
      <c r="B101" s="73"/>
      <c r="C101" s="73"/>
      <c r="D101" s="73"/>
      <c r="E101" s="73"/>
    </row>
    <row r="102" spans="1:5" s="42" customFormat="1" ht="11.25" customHeight="1" x14ac:dyDescent="0.2">
      <c r="A102" s="75" t="s">
        <v>817</v>
      </c>
      <c r="B102" s="75"/>
      <c r="C102" s="75"/>
      <c r="D102" s="75"/>
      <c r="E102" s="75"/>
    </row>
    <row r="103" spans="1:5" s="42" customFormat="1" x14ac:dyDescent="0.2">
      <c r="A103" s="43" t="s">
        <v>629</v>
      </c>
      <c r="B103" s="44" t="s">
        <v>630</v>
      </c>
      <c r="C103" s="45" t="s">
        <v>223</v>
      </c>
      <c r="D103" s="43" t="s">
        <v>631</v>
      </c>
      <c r="E103" s="46" t="s">
        <v>230</v>
      </c>
    </row>
    <row r="104" spans="1:5" x14ac:dyDescent="0.2">
      <c r="A104" s="47" t="s">
        <v>818</v>
      </c>
      <c r="B104" s="47" t="s">
        <v>819</v>
      </c>
      <c r="C104" s="47" t="s">
        <v>820</v>
      </c>
      <c r="D104" s="47" t="s">
        <v>404</v>
      </c>
      <c r="E104" s="47"/>
    </row>
    <row r="105" spans="1:5" x14ac:dyDescent="0.2">
      <c r="A105" s="47" t="s">
        <v>821</v>
      </c>
      <c r="B105" s="47" t="s">
        <v>822</v>
      </c>
      <c r="C105" s="47" t="s">
        <v>823</v>
      </c>
      <c r="D105" s="47" t="s">
        <v>404</v>
      </c>
      <c r="E105" s="47"/>
    </row>
    <row r="106" spans="1:5" x14ac:dyDescent="0.2">
      <c r="A106" s="47" t="s">
        <v>824</v>
      </c>
      <c r="B106" s="47" t="s">
        <v>825</v>
      </c>
      <c r="C106" s="47" t="s">
        <v>826</v>
      </c>
      <c r="D106" s="47" t="s">
        <v>404</v>
      </c>
      <c r="E106" s="47"/>
    </row>
    <row r="107" spans="1:5" x14ac:dyDescent="0.2">
      <c r="A107" s="47" t="s">
        <v>827</v>
      </c>
      <c r="B107" s="47" t="s">
        <v>828</v>
      </c>
      <c r="C107" s="47" t="s">
        <v>829</v>
      </c>
      <c r="D107" s="47" t="s">
        <v>404</v>
      </c>
      <c r="E107" s="47"/>
    </row>
    <row r="108" spans="1:5" x14ac:dyDescent="0.2">
      <c r="A108" s="47" t="s">
        <v>830</v>
      </c>
      <c r="B108" s="47" t="s">
        <v>831</v>
      </c>
      <c r="C108" s="47" t="s">
        <v>832</v>
      </c>
      <c r="D108" s="47" t="s">
        <v>404</v>
      </c>
      <c r="E108" s="47"/>
    </row>
    <row r="109" spans="1:5" x14ac:dyDescent="0.2">
      <c r="A109" s="47" t="s">
        <v>833</v>
      </c>
      <c r="B109" s="47"/>
      <c r="C109" s="47"/>
      <c r="D109" s="47" t="s">
        <v>404</v>
      </c>
      <c r="E109" s="47"/>
    </row>
    <row r="110" spans="1:5" x14ac:dyDescent="0.2">
      <c r="A110" s="47" t="s">
        <v>834</v>
      </c>
      <c r="B110" s="47"/>
      <c r="C110" s="47"/>
      <c r="D110" s="47" t="s">
        <v>404</v>
      </c>
      <c r="E110" s="47"/>
    </row>
    <row r="111" spans="1:5" x14ac:dyDescent="0.2">
      <c r="A111" s="47" t="s">
        <v>835</v>
      </c>
      <c r="B111" s="47"/>
      <c r="C111" s="47"/>
      <c r="D111" s="47" t="s">
        <v>404</v>
      </c>
      <c r="E111" s="47"/>
    </row>
  </sheetData>
  <sheetProtection algorithmName="SHA-512" hashValue="fjBfDjLpfmXHVE6yDa5gdmikBT8PK3N/+VJ9LpWMsJTD4r9tOnX2iZr4nAZKtzmRsbqYI5vqhJ/u9oTvXcPAPA==" saltValue="37g3caaOaRXOcOhZVv4frQ==" spinCount="100000" sheet="1" objects="1" scenarios="1"/>
  <mergeCells count="15">
    <mergeCell ref="A83:E83"/>
    <mergeCell ref="A101:E101"/>
    <mergeCell ref="A102:E102"/>
    <mergeCell ref="A42:E42"/>
    <mergeCell ref="A60:E60"/>
    <mergeCell ref="A61:E61"/>
    <mergeCell ref="A71:E71"/>
    <mergeCell ref="A72:E72"/>
    <mergeCell ref="A82:E82"/>
    <mergeCell ref="A41:E41"/>
    <mergeCell ref="A1:E1"/>
    <mergeCell ref="A3:E3"/>
    <mergeCell ref="A4:E4"/>
    <mergeCell ref="A22:E22"/>
    <mergeCell ref="A23:E2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59999389629810485"/>
  </sheetPr>
  <dimension ref="A1:G73"/>
  <sheetViews>
    <sheetView view="pageBreakPreview" zoomScaleNormal="100" zoomScaleSheetLayoutView="100" workbookViewId="0">
      <selection activeCell="C19" sqref="C19"/>
    </sheetView>
  </sheetViews>
  <sheetFormatPr defaultRowHeight="12.75" x14ac:dyDescent="0.2"/>
  <cols>
    <col min="1" max="1" width="3.42578125" style="77" customWidth="1"/>
    <col min="2" max="2" width="4.85546875" style="77" customWidth="1"/>
    <col min="3" max="3" width="42.85546875" style="77" customWidth="1"/>
    <col min="4" max="4" width="8.85546875" style="77" customWidth="1"/>
    <col min="5" max="5" width="13.28515625" style="77" customWidth="1"/>
    <col min="6" max="6" width="0" style="77" hidden="1" customWidth="1"/>
    <col min="7" max="7" width="14.140625" style="77" customWidth="1"/>
    <col min="8" max="16384" width="9.140625" style="77"/>
  </cols>
  <sheetData>
    <row r="1" spans="1:7" x14ac:dyDescent="0.2">
      <c r="A1" s="196"/>
      <c r="B1" s="197"/>
      <c r="C1" s="198"/>
      <c r="D1" s="198"/>
      <c r="E1" s="198"/>
      <c r="F1" s="198"/>
      <c r="G1" s="198"/>
    </row>
    <row r="2" spans="1:7" x14ac:dyDescent="0.2">
      <c r="A2" s="196"/>
      <c r="B2" s="197"/>
      <c r="C2" s="198"/>
      <c r="D2" s="198"/>
      <c r="E2" s="198"/>
      <c r="F2" s="198"/>
      <c r="G2" s="198"/>
    </row>
    <row r="3" spans="1:7" x14ac:dyDescent="0.2">
      <c r="A3" s="196" t="s">
        <v>836</v>
      </c>
      <c r="B3" s="199" t="s">
        <v>837</v>
      </c>
      <c r="C3" s="196"/>
      <c r="D3" s="200"/>
      <c r="E3" s="196"/>
      <c r="F3" s="196"/>
      <c r="G3" s="200"/>
    </row>
    <row r="4" spans="1:7" x14ac:dyDescent="0.2">
      <c r="A4" s="196"/>
      <c r="B4" s="201"/>
      <c r="C4" s="202"/>
      <c r="D4" s="203"/>
      <c r="E4" s="204"/>
      <c r="F4" s="204"/>
      <c r="G4" s="203"/>
    </row>
    <row r="5" spans="1:7" x14ac:dyDescent="0.2">
      <c r="A5" s="196"/>
      <c r="B5" s="201"/>
      <c r="C5" s="205"/>
      <c r="D5" s="205"/>
      <c r="E5" s="205"/>
      <c r="F5" s="204"/>
      <c r="G5" s="203"/>
    </row>
    <row r="6" spans="1:7" x14ac:dyDescent="0.2">
      <c r="A6" s="196"/>
      <c r="B6" s="206" t="s">
        <v>838</v>
      </c>
      <c r="C6" s="206" t="s">
        <v>839</v>
      </c>
      <c r="D6" s="206" t="s">
        <v>840</v>
      </c>
      <c r="E6" s="297" t="s">
        <v>841</v>
      </c>
      <c r="F6" s="207"/>
      <c r="G6" s="206" t="s">
        <v>842</v>
      </c>
    </row>
    <row r="7" spans="1:7" x14ac:dyDescent="0.2">
      <c r="A7" s="196"/>
      <c r="B7" s="206"/>
      <c r="C7" s="206"/>
      <c r="D7" s="206"/>
      <c r="E7" s="297" t="s">
        <v>6</v>
      </c>
      <c r="F7" s="207"/>
      <c r="G7" s="206" t="s">
        <v>6</v>
      </c>
    </row>
    <row r="8" spans="1:7" x14ac:dyDescent="0.2">
      <c r="A8" s="196"/>
      <c r="B8" s="206"/>
      <c r="C8" s="206"/>
      <c r="D8" s="206"/>
      <c r="E8" s="297"/>
      <c r="F8" s="207"/>
      <c r="G8" s="206"/>
    </row>
    <row r="9" spans="1:7" x14ac:dyDescent="0.2">
      <c r="A9" s="196"/>
      <c r="B9" s="208">
        <v>1</v>
      </c>
      <c r="C9" s="209" t="s">
        <v>843</v>
      </c>
      <c r="D9" s="206"/>
      <c r="E9" s="297"/>
      <c r="F9" s="206"/>
      <c r="G9" s="206"/>
    </row>
    <row r="10" spans="1:7" x14ac:dyDescent="0.2">
      <c r="A10" s="196"/>
      <c r="B10" s="206"/>
      <c r="C10" s="209" t="s">
        <v>844</v>
      </c>
      <c r="D10" s="206"/>
      <c r="E10" s="297"/>
      <c r="F10" s="206"/>
      <c r="G10" s="206"/>
    </row>
    <row r="11" spans="1:7" x14ac:dyDescent="0.2">
      <c r="A11" s="196"/>
      <c r="B11" s="206"/>
      <c r="C11" s="210"/>
      <c r="D11" s="206"/>
      <c r="E11" s="297"/>
      <c r="F11" s="206"/>
      <c r="G11" s="206"/>
    </row>
    <row r="12" spans="1:7" x14ac:dyDescent="0.2">
      <c r="A12" s="196"/>
      <c r="B12" s="206"/>
      <c r="C12" s="211" t="s">
        <v>845</v>
      </c>
      <c r="D12" s="212">
        <v>1</v>
      </c>
      <c r="E12" s="297">
        <v>0</v>
      </c>
      <c r="F12" s="206"/>
      <c r="G12" s="200">
        <f>D12*E12</f>
        <v>0</v>
      </c>
    </row>
    <row r="13" spans="1:7" x14ac:dyDescent="0.2">
      <c r="A13" s="196"/>
      <c r="B13" s="206"/>
      <c r="C13" s="206"/>
      <c r="D13" s="206"/>
      <c r="E13" s="297"/>
      <c r="F13" s="206"/>
      <c r="G13" s="206"/>
    </row>
    <row r="14" spans="1:7" ht="51" x14ac:dyDescent="0.2">
      <c r="A14" s="196"/>
      <c r="B14" s="213">
        <v>2</v>
      </c>
      <c r="C14" s="214" t="s">
        <v>846</v>
      </c>
      <c r="D14" s="206"/>
      <c r="E14" s="297"/>
      <c r="F14" s="206"/>
      <c r="G14" s="206"/>
    </row>
    <row r="15" spans="1:7" x14ac:dyDescent="0.2">
      <c r="A15" s="196"/>
      <c r="B15" s="206"/>
      <c r="C15" s="210" t="s">
        <v>847</v>
      </c>
      <c r="D15" s="206"/>
      <c r="E15" s="297"/>
      <c r="F15" s="206"/>
      <c r="G15" s="206"/>
    </row>
    <row r="16" spans="1:7" x14ac:dyDescent="0.2">
      <c r="A16" s="196"/>
      <c r="B16" s="206"/>
      <c r="C16" s="210"/>
      <c r="D16" s="206"/>
      <c r="E16" s="297"/>
      <c r="F16" s="206"/>
      <c r="G16" s="206"/>
    </row>
    <row r="17" spans="1:7" x14ac:dyDescent="0.2">
      <c r="A17" s="196"/>
      <c r="B17" s="206"/>
      <c r="C17" s="211" t="s">
        <v>845</v>
      </c>
      <c r="D17" s="212">
        <v>1</v>
      </c>
      <c r="E17" s="297">
        <v>0</v>
      </c>
      <c r="F17" s="206"/>
      <c r="G17" s="200">
        <f>D17*E17</f>
        <v>0</v>
      </c>
    </row>
    <row r="18" spans="1:7" x14ac:dyDescent="0.2">
      <c r="A18" s="196"/>
      <c r="B18" s="201"/>
      <c r="C18" s="215"/>
      <c r="D18" s="206"/>
      <c r="E18" s="298"/>
      <c r="F18" s="200"/>
      <c r="G18" s="200"/>
    </row>
    <row r="19" spans="1:7" ht="127.5" x14ac:dyDescent="0.2">
      <c r="A19" s="196"/>
      <c r="B19" s="213">
        <v>3</v>
      </c>
      <c r="C19" s="214" t="s">
        <v>848</v>
      </c>
      <c r="D19" s="200"/>
      <c r="E19" s="298"/>
      <c r="F19" s="200"/>
      <c r="G19" s="200"/>
    </row>
    <row r="20" spans="1:7" ht="38.25" x14ac:dyDescent="0.2">
      <c r="A20" s="196"/>
      <c r="B20" s="201"/>
      <c r="C20" s="214" t="s">
        <v>849</v>
      </c>
      <c r="D20" s="200"/>
      <c r="E20" s="298"/>
      <c r="F20" s="200"/>
      <c r="G20" s="200"/>
    </row>
    <row r="21" spans="1:7" x14ac:dyDescent="0.2">
      <c r="A21" s="196"/>
      <c r="B21" s="201"/>
      <c r="C21" s="216"/>
      <c r="D21" s="200"/>
      <c r="E21" s="298"/>
      <c r="F21" s="200"/>
      <c r="G21" s="200"/>
    </row>
    <row r="22" spans="1:7" x14ac:dyDescent="0.2">
      <c r="A22" s="196"/>
      <c r="B22" s="201"/>
      <c r="C22" s="216" t="s">
        <v>845</v>
      </c>
      <c r="D22" s="200">
        <v>2</v>
      </c>
      <c r="E22" s="298">
        <v>0</v>
      </c>
      <c r="F22" s="200">
        <v>0</v>
      </c>
      <c r="G22" s="200">
        <f>D22*E22</f>
        <v>0</v>
      </c>
    </row>
    <row r="23" spans="1:7" x14ac:dyDescent="0.2">
      <c r="A23" s="196"/>
      <c r="B23" s="201"/>
      <c r="C23" s="216"/>
      <c r="D23" s="200"/>
      <c r="E23" s="298"/>
      <c r="F23" s="200"/>
      <c r="G23" s="200"/>
    </row>
    <row r="24" spans="1:7" ht="51" x14ac:dyDescent="0.2">
      <c r="A24" s="196"/>
      <c r="B24" s="213">
        <v>4</v>
      </c>
      <c r="C24" s="197" t="s">
        <v>850</v>
      </c>
      <c r="D24" s="200"/>
      <c r="E24" s="298"/>
      <c r="F24" s="200"/>
      <c r="G24" s="200"/>
    </row>
    <row r="25" spans="1:7" x14ac:dyDescent="0.2">
      <c r="A25" s="196"/>
      <c r="B25" s="201"/>
      <c r="C25" s="216"/>
      <c r="D25" s="200"/>
      <c r="E25" s="298"/>
      <c r="F25" s="200"/>
      <c r="G25" s="200"/>
    </row>
    <row r="26" spans="1:7" x14ac:dyDescent="0.2">
      <c r="A26" s="196"/>
      <c r="B26" s="201"/>
      <c r="C26" s="216" t="s">
        <v>845</v>
      </c>
      <c r="D26" s="200">
        <v>1</v>
      </c>
      <c r="E26" s="298">
        <v>0</v>
      </c>
      <c r="F26" s="200">
        <v>0</v>
      </c>
      <c r="G26" s="200">
        <f>D26*E26</f>
        <v>0</v>
      </c>
    </row>
    <row r="27" spans="1:7" x14ac:dyDescent="0.2">
      <c r="A27" s="196"/>
      <c r="B27" s="201"/>
      <c r="C27" s="216"/>
      <c r="D27" s="200"/>
      <c r="E27" s="298"/>
      <c r="F27" s="200"/>
      <c r="G27" s="200"/>
    </row>
    <row r="28" spans="1:7" ht="89.25" x14ac:dyDescent="0.2">
      <c r="A28" s="196"/>
      <c r="B28" s="213">
        <v>5</v>
      </c>
      <c r="C28" s="217" t="s">
        <v>851</v>
      </c>
      <c r="D28" s="200"/>
      <c r="E28" s="298"/>
      <c r="F28" s="200"/>
      <c r="G28" s="200"/>
    </row>
    <row r="29" spans="1:7" x14ac:dyDescent="0.2">
      <c r="A29" s="196"/>
      <c r="B29" s="201"/>
      <c r="C29" s="216"/>
      <c r="D29" s="200"/>
      <c r="E29" s="298"/>
      <c r="F29" s="200"/>
      <c r="G29" s="200"/>
    </row>
    <row r="30" spans="1:7" x14ac:dyDescent="0.2">
      <c r="A30" s="196"/>
      <c r="B30" s="201"/>
      <c r="C30" s="216" t="s">
        <v>845</v>
      </c>
      <c r="D30" s="200">
        <v>1</v>
      </c>
      <c r="E30" s="298">
        <v>0</v>
      </c>
      <c r="F30" s="200"/>
      <c r="G30" s="200">
        <f>D30*E30</f>
        <v>0</v>
      </c>
    </row>
    <row r="31" spans="1:7" x14ac:dyDescent="0.2">
      <c r="A31" s="196"/>
      <c r="B31" s="201"/>
      <c r="C31" s="216"/>
      <c r="D31" s="200"/>
      <c r="E31" s="298"/>
      <c r="F31" s="200"/>
      <c r="G31" s="200"/>
    </row>
    <row r="32" spans="1:7" ht="89.25" x14ac:dyDescent="0.2">
      <c r="A32" s="196"/>
      <c r="B32" s="213">
        <v>6</v>
      </c>
      <c r="C32" s="218" t="s">
        <v>852</v>
      </c>
      <c r="D32" s="200"/>
      <c r="E32" s="298"/>
      <c r="F32" s="200"/>
      <c r="G32" s="200"/>
    </row>
    <row r="33" spans="1:7" x14ac:dyDescent="0.2">
      <c r="A33" s="196"/>
      <c r="B33" s="201"/>
      <c r="C33" s="216"/>
      <c r="D33" s="200"/>
      <c r="E33" s="298"/>
      <c r="F33" s="200"/>
      <c r="G33" s="200"/>
    </row>
    <row r="34" spans="1:7" x14ac:dyDescent="0.2">
      <c r="A34" s="196"/>
      <c r="B34" s="201"/>
      <c r="C34" s="216" t="s">
        <v>845</v>
      </c>
      <c r="D34" s="200">
        <v>1</v>
      </c>
      <c r="E34" s="298"/>
      <c r="F34" s="200"/>
      <c r="G34" s="200"/>
    </row>
    <row r="35" spans="1:7" x14ac:dyDescent="0.2">
      <c r="A35" s="196"/>
      <c r="B35" s="201"/>
      <c r="C35" s="216"/>
      <c r="D35" s="200"/>
      <c r="E35" s="298"/>
      <c r="F35" s="200"/>
      <c r="G35" s="200"/>
    </row>
    <row r="36" spans="1:7" ht="114.75" x14ac:dyDescent="0.2">
      <c r="A36" s="196"/>
      <c r="B36" s="213">
        <v>7</v>
      </c>
      <c r="C36" s="218" t="s">
        <v>853</v>
      </c>
      <c r="D36" s="200"/>
      <c r="E36" s="298"/>
      <c r="F36" s="200"/>
      <c r="G36" s="200"/>
    </row>
    <row r="37" spans="1:7" x14ac:dyDescent="0.2">
      <c r="A37" s="196"/>
      <c r="B37" s="201"/>
      <c r="C37" s="216"/>
      <c r="D37" s="200"/>
      <c r="E37" s="298"/>
      <c r="F37" s="200"/>
      <c r="G37" s="200"/>
    </row>
    <row r="38" spans="1:7" x14ac:dyDescent="0.2">
      <c r="A38" s="196"/>
      <c r="B38" s="201"/>
      <c r="C38" s="216" t="s">
        <v>845</v>
      </c>
      <c r="D38" s="200">
        <v>1</v>
      </c>
      <c r="E38" s="298"/>
      <c r="F38" s="200"/>
      <c r="G38" s="200"/>
    </row>
    <row r="39" spans="1:7" x14ac:dyDescent="0.2">
      <c r="A39" s="196"/>
      <c r="B39" s="201"/>
      <c r="C39" s="216"/>
      <c r="D39" s="200"/>
      <c r="E39" s="298"/>
      <c r="F39" s="200"/>
      <c r="G39" s="200"/>
    </row>
    <row r="40" spans="1:7" ht="102" x14ac:dyDescent="0.2">
      <c r="A40" s="196"/>
      <c r="B40" s="213">
        <v>8</v>
      </c>
      <c r="C40" s="217" t="s">
        <v>854</v>
      </c>
      <c r="D40" s="200"/>
      <c r="E40" s="298"/>
      <c r="F40" s="200"/>
      <c r="G40" s="200"/>
    </row>
    <row r="41" spans="1:7" ht="38.25" x14ac:dyDescent="0.2">
      <c r="A41" s="196"/>
      <c r="B41" s="213"/>
      <c r="C41" s="217" t="s">
        <v>855</v>
      </c>
      <c r="D41" s="200"/>
      <c r="E41" s="298"/>
      <c r="F41" s="200"/>
      <c r="G41" s="200"/>
    </row>
    <row r="42" spans="1:7" x14ac:dyDescent="0.2">
      <c r="A42" s="196"/>
      <c r="B42" s="213"/>
      <c r="C42" s="217"/>
      <c r="D42" s="200"/>
      <c r="E42" s="298"/>
      <c r="F42" s="200"/>
      <c r="G42" s="200"/>
    </row>
    <row r="43" spans="1:7" x14ac:dyDescent="0.2">
      <c r="A43" s="196"/>
      <c r="B43" s="201"/>
      <c r="C43" s="216" t="s">
        <v>845</v>
      </c>
      <c r="D43" s="200">
        <v>2</v>
      </c>
      <c r="E43" s="298"/>
      <c r="F43" s="200"/>
      <c r="G43" s="200"/>
    </row>
    <row r="44" spans="1:7" x14ac:dyDescent="0.2">
      <c r="A44" s="196"/>
      <c r="B44" s="201"/>
      <c r="C44" s="204"/>
      <c r="D44" s="203"/>
      <c r="E44" s="299"/>
      <c r="F44" s="203"/>
      <c r="G44" s="200"/>
    </row>
    <row r="45" spans="1:7" ht="89.25" x14ac:dyDescent="0.2">
      <c r="A45" s="196"/>
      <c r="B45" s="213">
        <v>9</v>
      </c>
      <c r="C45" s="217" t="s">
        <v>856</v>
      </c>
      <c r="D45" s="203"/>
      <c r="E45" s="299"/>
      <c r="F45" s="203"/>
      <c r="G45" s="200"/>
    </row>
    <row r="46" spans="1:7" x14ac:dyDescent="0.2">
      <c r="A46" s="196"/>
      <c r="B46" s="213"/>
      <c r="C46" s="204"/>
      <c r="D46" s="203"/>
      <c r="E46" s="299"/>
      <c r="F46" s="203"/>
      <c r="G46" s="200"/>
    </row>
    <row r="47" spans="1:7" x14ac:dyDescent="0.2">
      <c r="A47" s="196"/>
      <c r="B47" s="219"/>
      <c r="C47" s="216" t="s">
        <v>845</v>
      </c>
      <c r="D47" s="200">
        <v>1</v>
      </c>
      <c r="E47" s="298"/>
      <c r="F47" s="200"/>
      <c r="G47" s="200"/>
    </row>
    <row r="48" spans="1:7" x14ac:dyDescent="0.2">
      <c r="A48" s="196"/>
      <c r="B48" s="219"/>
      <c r="C48" s="216"/>
      <c r="D48" s="200"/>
      <c r="E48" s="298"/>
      <c r="F48" s="200"/>
      <c r="G48" s="200"/>
    </row>
    <row r="49" spans="1:7" x14ac:dyDescent="0.2">
      <c r="A49" s="196"/>
      <c r="B49" s="219"/>
      <c r="C49" s="220" t="s">
        <v>857</v>
      </c>
      <c r="D49" s="200">
        <v>1</v>
      </c>
      <c r="E49" s="298">
        <v>0</v>
      </c>
      <c r="F49" s="200"/>
      <c r="G49" s="200">
        <f>D49*E49</f>
        <v>0</v>
      </c>
    </row>
    <row r="50" spans="1:7" x14ac:dyDescent="0.2">
      <c r="A50" s="196"/>
      <c r="B50" s="219"/>
      <c r="C50" s="220"/>
      <c r="D50" s="200"/>
      <c r="E50" s="298"/>
      <c r="F50" s="200"/>
      <c r="G50" s="200"/>
    </row>
    <row r="51" spans="1:7" ht="63.75" x14ac:dyDescent="0.2">
      <c r="A51" s="196"/>
      <c r="B51" s="213">
        <v>10</v>
      </c>
      <c r="C51" s="197" t="s">
        <v>858</v>
      </c>
      <c r="D51" s="200"/>
      <c r="E51" s="298"/>
      <c r="F51" s="200"/>
      <c r="G51" s="200"/>
    </row>
    <row r="52" spans="1:7" x14ac:dyDescent="0.2">
      <c r="A52" s="196"/>
      <c r="B52" s="201"/>
      <c r="C52" s="216"/>
      <c r="D52" s="200"/>
      <c r="E52" s="298"/>
      <c r="F52" s="200"/>
      <c r="G52" s="200"/>
    </row>
    <row r="53" spans="1:7" x14ac:dyDescent="0.2">
      <c r="A53" s="196"/>
      <c r="B53" s="201"/>
      <c r="C53" s="216" t="s">
        <v>845</v>
      </c>
      <c r="D53" s="200">
        <v>1</v>
      </c>
      <c r="E53" s="298">
        <v>0</v>
      </c>
      <c r="F53" s="200"/>
      <c r="G53" s="200">
        <f>D53*E53</f>
        <v>0</v>
      </c>
    </row>
    <row r="54" spans="1:7" x14ac:dyDescent="0.2">
      <c r="A54" s="196"/>
      <c r="B54" s="219"/>
      <c r="C54" s="220"/>
      <c r="D54" s="200"/>
      <c r="E54" s="298"/>
      <c r="F54" s="200"/>
      <c r="G54" s="200"/>
    </row>
    <row r="55" spans="1:7" ht="89.25" x14ac:dyDescent="0.2">
      <c r="A55" s="196"/>
      <c r="B55" s="213">
        <v>11</v>
      </c>
      <c r="C55" s="197" t="s">
        <v>859</v>
      </c>
      <c r="D55" s="200"/>
      <c r="E55" s="298"/>
      <c r="F55" s="200"/>
      <c r="G55" s="200"/>
    </row>
    <row r="56" spans="1:7" x14ac:dyDescent="0.2">
      <c r="A56" s="196"/>
      <c r="B56" s="201"/>
      <c r="C56" s="216"/>
      <c r="D56" s="200"/>
      <c r="E56" s="298"/>
      <c r="F56" s="200"/>
      <c r="G56" s="200"/>
    </row>
    <row r="57" spans="1:7" x14ac:dyDescent="0.2">
      <c r="A57" s="196"/>
      <c r="B57" s="201"/>
      <c r="C57" s="216" t="s">
        <v>845</v>
      </c>
      <c r="D57" s="200">
        <v>1</v>
      </c>
      <c r="E57" s="298">
        <v>0</v>
      </c>
      <c r="F57" s="200"/>
      <c r="G57" s="200">
        <f>D57*E57</f>
        <v>0</v>
      </c>
    </row>
    <row r="58" spans="1:7" x14ac:dyDescent="0.2">
      <c r="A58" s="196"/>
      <c r="B58" s="219"/>
      <c r="C58" s="197"/>
      <c r="D58" s="200"/>
      <c r="E58" s="298"/>
      <c r="F58" s="200"/>
      <c r="G58" s="200"/>
    </row>
    <row r="59" spans="1:7" ht="141.75" x14ac:dyDescent="0.2">
      <c r="A59" s="196"/>
      <c r="B59" s="213">
        <v>12</v>
      </c>
      <c r="C59" s="218" t="s">
        <v>860</v>
      </c>
      <c r="D59" s="203"/>
      <c r="E59" s="299"/>
      <c r="F59" s="203"/>
      <c r="G59" s="200"/>
    </row>
    <row r="60" spans="1:7" x14ac:dyDescent="0.2">
      <c r="A60" s="196"/>
      <c r="B60" s="213"/>
      <c r="C60" s="196"/>
      <c r="D60" s="203"/>
      <c r="E60" s="299"/>
      <c r="F60" s="203"/>
      <c r="G60" s="200"/>
    </row>
    <row r="61" spans="1:7" x14ac:dyDescent="0.2">
      <c r="A61" s="196"/>
      <c r="B61" s="201"/>
      <c r="C61" s="216" t="s">
        <v>845</v>
      </c>
      <c r="D61" s="200">
        <v>1</v>
      </c>
      <c r="E61" s="298">
        <v>0</v>
      </c>
      <c r="F61" s="200"/>
      <c r="G61" s="200">
        <f>D61*E61</f>
        <v>0</v>
      </c>
    </row>
    <row r="62" spans="1:7" x14ac:dyDescent="0.2">
      <c r="A62" s="196"/>
      <c r="B62" s="201"/>
      <c r="C62" s="216"/>
      <c r="D62" s="200"/>
      <c r="E62" s="298"/>
      <c r="F62" s="200"/>
      <c r="G62" s="200"/>
    </row>
    <row r="63" spans="1:7" ht="76.5" x14ac:dyDescent="0.2">
      <c r="A63" s="196"/>
      <c r="B63" s="213">
        <v>13</v>
      </c>
      <c r="C63" s="197" t="s">
        <v>861</v>
      </c>
      <c r="D63" s="203"/>
      <c r="E63" s="299"/>
      <c r="F63" s="203"/>
      <c r="G63" s="200"/>
    </row>
    <row r="64" spans="1:7" x14ac:dyDescent="0.2">
      <c r="A64" s="196"/>
      <c r="B64" s="221"/>
      <c r="C64" s="204"/>
      <c r="D64" s="203"/>
      <c r="E64" s="299"/>
      <c r="F64" s="203"/>
      <c r="G64" s="200"/>
    </row>
    <row r="65" spans="1:7" x14ac:dyDescent="0.2">
      <c r="A65" s="196"/>
      <c r="B65" s="222"/>
      <c r="C65" s="216" t="s">
        <v>845</v>
      </c>
      <c r="D65" s="200">
        <v>1</v>
      </c>
      <c r="E65" s="298">
        <v>0</v>
      </c>
      <c r="F65" s="200"/>
      <c r="G65" s="200">
        <f>D65*E65</f>
        <v>0</v>
      </c>
    </row>
    <row r="66" spans="1:7" x14ac:dyDescent="0.2">
      <c r="A66" s="196"/>
      <c r="B66" s="222"/>
      <c r="C66" s="216"/>
      <c r="D66" s="200"/>
      <c r="E66" s="298"/>
      <c r="F66" s="200"/>
      <c r="G66" s="200"/>
    </row>
    <row r="67" spans="1:7" x14ac:dyDescent="0.2">
      <c r="A67" s="196"/>
      <c r="B67" s="221">
        <v>14</v>
      </c>
      <c r="C67" s="197" t="s">
        <v>84</v>
      </c>
      <c r="D67" s="200"/>
      <c r="E67" s="298"/>
      <c r="F67" s="200"/>
      <c r="G67" s="200"/>
    </row>
    <row r="68" spans="1:7" x14ac:dyDescent="0.2">
      <c r="A68" s="196"/>
      <c r="B68" s="221"/>
      <c r="C68" s="197"/>
      <c r="D68" s="200"/>
      <c r="E68" s="298"/>
      <c r="F68" s="200"/>
      <c r="G68" s="200"/>
    </row>
    <row r="69" spans="1:7" x14ac:dyDescent="0.2">
      <c r="A69" s="196"/>
      <c r="B69" s="221"/>
      <c r="C69" s="216" t="s">
        <v>845</v>
      </c>
      <c r="D69" s="200">
        <v>1</v>
      </c>
      <c r="E69" s="298">
        <v>0</v>
      </c>
      <c r="F69" s="200"/>
      <c r="G69" s="200">
        <f>D69*E69</f>
        <v>0</v>
      </c>
    </row>
    <row r="70" spans="1:7" x14ac:dyDescent="0.2">
      <c r="A70" s="196"/>
      <c r="B70" s="222"/>
      <c r="C70" s="198"/>
      <c r="D70" s="223"/>
      <c r="E70" s="300"/>
      <c r="F70" s="224"/>
      <c r="G70" s="225"/>
    </row>
    <row r="71" spans="1:7" x14ac:dyDescent="0.2">
      <c r="A71" s="196"/>
      <c r="B71" s="222"/>
      <c r="C71" s="198"/>
      <c r="D71" s="223"/>
      <c r="E71" s="224"/>
      <c r="F71" s="224"/>
      <c r="G71" s="225"/>
    </row>
    <row r="72" spans="1:7" ht="13.5" thickBot="1" x14ac:dyDescent="0.25">
      <c r="A72" s="196"/>
      <c r="B72" s="226" t="s">
        <v>862</v>
      </c>
      <c r="C72" s="226"/>
      <c r="D72" s="226"/>
      <c r="E72" s="226"/>
      <c r="F72" s="224"/>
      <c r="G72" s="226">
        <f>SUM(G10:G71)</f>
        <v>0</v>
      </c>
    </row>
    <row r="73" spans="1:7" ht="13.5" thickTop="1" x14ac:dyDescent="0.2"/>
  </sheetData>
  <sheetProtection algorithmName="SHA-512" hashValue="VRKMGkd6smTrbRHuUM8wAS+jG5y2bMe9h+uNrzQw3GlOgEkUXbt90DuD8U58csntVYjfSXof2opTb0bcH74pgg==" saltValue="2Ay9lYqsO1qcfzVyU2rQcw==" spinCount="100000" sheet="1" objects="1" scenarios="1"/>
  <mergeCells count="1">
    <mergeCell ref="C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2</vt:i4>
      </vt:variant>
    </vt:vector>
  </HeadingPairs>
  <TitlesOfParts>
    <vt:vector size="10" baseType="lpstr">
      <vt:lpstr>REKAPITULACIJA SKUPAJ</vt:lpstr>
      <vt:lpstr>GRADBENA</vt:lpstr>
      <vt:lpstr>REKAPITULACIJA ELEKTRO</vt:lpstr>
      <vt:lpstr>MATERIAL 150520</vt:lpstr>
      <vt:lpstr>KABEL LISTA 150520</vt:lpstr>
      <vt:lpstr>INSTALACIJSKI MAT. 150520</vt:lpstr>
      <vt:lpstr>IO LISTA 150520</vt:lpstr>
      <vt:lpstr>ČN</vt:lpstr>
      <vt:lpstr>GRADBENA!Področje_tiskanja</vt:lpstr>
      <vt:lpstr>'INSTALACIJSKI MAT. 150520'!Področje_tiskanja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Zadovoljen uporabnik zbirke Microsoft Office</dc:creator>
  <cp:lastModifiedBy>Domen Dežman</cp:lastModifiedBy>
  <cp:lastPrinted>2020-05-19T12:59:57Z</cp:lastPrinted>
  <dcterms:created xsi:type="dcterms:W3CDTF">2008-05-28T09:27:07Z</dcterms:created>
  <dcterms:modified xsi:type="dcterms:W3CDTF">2020-05-29T10:15:29Z</dcterms:modified>
</cp:coreProperties>
</file>