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D_javna_narocila\razno\PoljeX-PoljeXX\razpis\"/>
    </mc:Choice>
  </mc:AlternateContent>
  <bookViews>
    <workbookView xWindow="1545" yWindow="-165" windowWidth="12045" windowHeight="14745"/>
  </bookViews>
  <sheets>
    <sheet name="Popis" sheetId="1" r:id="rId1"/>
    <sheet name="Izmere" sheetId="2" r:id="rId2"/>
    <sheet name="Module1" sheetId="3" state="veryHidden" r:id="rId3"/>
  </sheets>
  <definedNames>
    <definedName name="Izm_11.005">Izmere!$A$12:$H$22</definedName>
    <definedName name="Izm_11.006">Izmere!$A$25:$H$32</definedName>
    <definedName name="Izm_11.007">#REF!</definedName>
    <definedName name="Izm_11.009">#REF!</definedName>
    <definedName name="s_Prip_del">Popis!#REF!</definedName>
    <definedName name="SU_MONTDELA">Popis!$G$212</definedName>
    <definedName name="SU_NABAVAMAT">Popis!$G$291</definedName>
    <definedName name="SU_ZAKLJUČDELA">Popis!#REF!</definedName>
    <definedName name="SU_ZEMDELA">Popis!$G$151</definedName>
    <definedName name="Sub_11">Popis!#REF!</definedName>
    <definedName name="Sub_12">Popis!#REF!</definedName>
  </definedNames>
  <calcPr calcId="162913"/>
</workbook>
</file>

<file path=xl/calcChain.xml><?xml version="1.0" encoding="utf-8"?>
<calcChain xmlns="http://schemas.openxmlformats.org/spreadsheetml/2006/main">
  <c r="F287" i="1" l="1"/>
  <c r="G113" i="1" l="1"/>
  <c r="G125" i="1" l="1"/>
  <c r="G77" i="1"/>
  <c r="G111" i="1"/>
  <c r="G109" i="1"/>
  <c r="G75" i="1" l="1"/>
  <c r="G115" i="1" l="1"/>
  <c r="G247" i="1" l="1"/>
  <c r="G227" i="1"/>
  <c r="G105" i="1"/>
  <c r="G103" i="1"/>
  <c r="G73" i="1" l="1"/>
  <c r="G123" i="1"/>
  <c r="G239" i="1" l="1"/>
  <c r="G131" i="1"/>
  <c r="G285" i="1" l="1"/>
  <c r="G281" i="1"/>
  <c r="G277" i="1"/>
  <c r="G273" i="1"/>
  <c r="G263" i="1" l="1"/>
  <c r="G257" i="1"/>
  <c r="G249" i="1"/>
  <c r="G233" i="1"/>
  <c r="G231" i="1"/>
  <c r="G198" i="1"/>
  <c r="G194" i="1" l="1"/>
  <c r="G186" i="1"/>
  <c r="G180" i="1"/>
  <c r="G172" i="1" l="1"/>
  <c r="G141" i="1" l="1"/>
  <c r="G99" i="1" l="1"/>
  <c r="G87" i="1"/>
  <c r="G200" i="1" l="1"/>
  <c r="G251" i="1"/>
  <c r="G188" i="1" l="1"/>
  <c r="G176" i="1"/>
  <c r="G190" i="1" l="1"/>
  <c r="G119" i="1"/>
  <c r="G117" i="1"/>
  <c r="G71" i="1"/>
  <c r="G81" i="1"/>
  <c r="G143" i="1"/>
  <c r="G121" i="1" l="1"/>
  <c r="G259" i="1"/>
  <c r="G255" i="1"/>
  <c r="G225" i="1"/>
  <c r="G265" i="1"/>
  <c r="G147" i="1"/>
  <c r="G107" i="1"/>
  <c r="G79" i="1"/>
  <c r="G137" i="1"/>
  <c r="G136" i="1"/>
  <c r="G235" i="1"/>
  <c r="G196" i="1"/>
  <c r="G184" i="1"/>
  <c r="G170" i="1"/>
  <c r="G139" i="1"/>
  <c r="G138" i="1"/>
  <c r="G60" i="1"/>
  <c r="G275" i="1"/>
  <c r="G271" i="1"/>
  <c r="G192" i="1"/>
  <c r="G243" i="1"/>
  <c r="G237" i="1"/>
  <c r="G166" i="1"/>
  <c r="G168" i="1"/>
  <c r="G145" i="1"/>
  <c r="G221" i="1"/>
  <c r="E17" i="2"/>
  <c r="H22" i="2" s="1"/>
  <c r="G51" i="1"/>
  <c r="G52" i="1"/>
  <c r="G54" i="1"/>
  <c r="G56" i="1"/>
  <c r="G58" i="1"/>
  <c r="G83" i="1"/>
  <c r="G85" i="1"/>
  <c r="G89" i="1"/>
  <c r="G91" i="1"/>
  <c r="G93" i="1"/>
  <c r="G95" i="1"/>
  <c r="G97" i="1"/>
  <c r="G101" i="1"/>
  <c r="G127" i="1"/>
  <c r="G129" i="1"/>
  <c r="G133" i="1"/>
  <c r="G157" i="1"/>
  <c r="G158" i="1"/>
  <c r="G160" i="1"/>
  <c r="G162" i="1"/>
  <c r="G164" i="1"/>
  <c r="G174" i="1"/>
  <c r="G178" i="1"/>
  <c r="G182" i="1"/>
  <c r="G202" i="1"/>
  <c r="G204" i="1"/>
  <c r="G206" i="1"/>
  <c r="G208" i="1"/>
  <c r="G219" i="1"/>
  <c r="G241" i="1"/>
  <c r="G245" i="1"/>
  <c r="G269" i="1"/>
  <c r="G280" i="1"/>
  <c r="G284" i="1"/>
  <c r="G287" i="1" l="1"/>
  <c r="G210" i="1"/>
  <c r="G212" i="1" s="1"/>
  <c r="G37" i="1" s="1"/>
  <c r="F289" i="1"/>
  <c r="G289" i="1" s="1"/>
  <c r="G149" i="1"/>
  <c r="G151" i="1" s="1"/>
  <c r="G34" i="1" s="1"/>
  <c r="G62" i="1"/>
  <c r="G64" i="1" s="1"/>
  <c r="G31" i="1" s="1"/>
  <c r="G291" i="1" l="1"/>
  <c r="G40" i="1" s="1"/>
  <c r="G45" i="1" s="1"/>
</calcChain>
</file>

<file path=xl/sharedStrings.xml><?xml version="1.0" encoding="utf-8"?>
<sst xmlns="http://schemas.openxmlformats.org/spreadsheetml/2006/main" count="267" uniqueCount="153">
  <si>
    <t>DN 80</t>
  </si>
  <si>
    <t>POPIS DEL S PREDIZMERAMI IN PREDRAČUNOM</t>
  </si>
  <si>
    <t>INVESTITOR:</t>
  </si>
  <si>
    <t>ŠT. PROJEKTA:</t>
  </si>
  <si>
    <t>DATUM:</t>
  </si>
  <si>
    <t>REKAPITULACIJA</t>
  </si>
  <si>
    <t>ZEMELJSKA DELA</t>
  </si>
  <si>
    <t>MONTAŽNA DELA</t>
  </si>
  <si>
    <t>NABAVA MATERIALA</t>
  </si>
  <si>
    <t>SKUPAJ</t>
  </si>
  <si>
    <t>skupaj</t>
  </si>
  <si>
    <t>kos</t>
  </si>
  <si>
    <t>NABAVA VODOVODNEGA MATERIALA</t>
  </si>
  <si>
    <t>m1</t>
  </si>
  <si>
    <t>Transportni stroški nabave materiala.</t>
  </si>
  <si>
    <t>Zakoličenje osi cevovoda z zavarovanjem osi, oznako horizontalnih in vertikalnih lomov, oznako vozlišč, odcepov in zakoličba mesta prevezave na obstoječi cevovod. Obračun za 1 m1.</t>
  </si>
  <si>
    <t>priprava 100%</t>
  </si>
  <si>
    <t>vzpostavitev 100%</t>
  </si>
  <si>
    <t>Postavitev gradbenih profilov na vzpostavljeno os trase cevovoda ter določitev nivoja za merjenje globine izkopa in polaganje cevovoda. Obračun za 1 kos.</t>
  </si>
  <si>
    <t>m3</t>
  </si>
  <si>
    <t>m2</t>
  </si>
  <si>
    <t>Črpanje vode iz gradbene jame v času gradnje.
Obračun za 1 uro.</t>
  </si>
  <si>
    <t>ur</t>
  </si>
  <si>
    <t>GRADBENA DELA</t>
  </si>
  <si>
    <t>EUR</t>
  </si>
  <si>
    <t>Izvedba tlačnega preizkusa cevovoda. Obračun za 1 kos.</t>
  </si>
  <si>
    <t>Dezinfekcija cevovoda pred izvedbo prevezav in vključitvijo v obratovanje. Postavka vključuje izpiranje cevovoda in pridobitev atesta ustreznosti kvalitete vode. Obračun za 1 kos.</t>
  </si>
  <si>
    <t>cevi</t>
  </si>
  <si>
    <t>NL fazonski kosi, prirobnični spoj</t>
  </si>
  <si>
    <t>NL vodovodne armature</t>
  </si>
  <si>
    <t xml:space="preserve">vijaki z matico in podložko iz nerjavečega materiala </t>
  </si>
  <si>
    <t xml:space="preserve"> </t>
  </si>
  <si>
    <t>OBJEKT:</t>
  </si>
  <si>
    <t>NAČRT:</t>
  </si>
  <si>
    <t>Odvoz odkopanega materiala  na trajno gradbeno deponijo do 5 km z nakladanjem na kamion, razkladanjem, razgrinjanjem, planiranjem in utrjevanjem v slojih po 50 cm. Obračun za 1 m3.</t>
  </si>
  <si>
    <t>Obbetoniranje odcepov, hidrantov, odzračevalnih garnitur, lokov in podbetoniranje NL elementov v jaških, s porabo betona do 0.15-0.40 m3/kos.</t>
  </si>
  <si>
    <t>Zavarovanje nastavkov za zasune, odzračevalne garniture in hidrante z betonskimi montažnimi podložkami, ter namestitev cestnih kap na končno niveleto terena ali cestišča. Obračun za 1 kos.</t>
  </si>
  <si>
    <t>Nabava in dobava peska gr. 0-16 mm in izdelava nasipa za izravnavo dna jarka debeline 10 cm, s planiranjem in utrjevanjem do 95 % trdnosti po standardnem Proktorjevem postopku.
Obračun za 1 m3.</t>
  </si>
  <si>
    <t>DEL:</t>
  </si>
  <si>
    <t>1,0</t>
  </si>
  <si>
    <t>2,0</t>
  </si>
  <si>
    <t>Ostala dodatna in nepredvidena dela. Obračun stroškov po dejanskih stroških porabe časa in materiala po vpisu v gradbeni dnevnik. 
Ocena stroškov 10% vrednosti pripravljalnih del.</t>
  </si>
  <si>
    <t>Ostala dodatna in nepredvidena dela. Obračun stroškov po dejanskih stroških porabe časa in materiala po vpisu v gradbeni dnevnik. 
Ocena stroškov 10% vrednosti gradbenih del.</t>
  </si>
  <si>
    <t>Ostala dodatna in nepredvidena dela. Obračun stroškov po dejanskih stroških porabe časa in materiala po vpisu v gradbeni dnevnik. 
Ocena stroškov 10% vrednosti montažnih del.</t>
  </si>
  <si>
    <t>Dodatni in nepredvideni material: 10% od vrednosti.</t>
  </si>
  <si>
    <t>PRIPRAVLJANA DELA</t>
  </si>
  <si>
    <t>PRIPRAVLJALNA DELA</t>
  </si>
  <si>
    <t>Montaža fazonskih kosov DN 80 na prirobnico. Obračun za 1 kos.</t>
  </si>
  <si>
    <t>Nabava, dobava in izdelava nasipa 20 cm nad temenom cevi iz peska granulacije 0-16 mm. Na peščeno posteljico se izvede 3-5 cm deb. ležišče cevi. Obsip cevi se izvaja v slojih po 15 cm, istočasno na obeh straneh cevi z utrjevanjem po standardem Proktorjevem postopku. 
Obračun za 1 m3.</t>
  </si>
  <si>
    <t>Priprava gradbišča, določitev deponije vodovodnega materiala in zavarovanje. Po končanih delih se gradbišče pospravi in vzpostavi v prvotno stanje.</t>
  </si>
  <si>
    <t>Prekinitev oskrbe na obstoječem vodovodnem cevovodu z obvestilom porabnikom. Ocena stroškov.</t>
  </si>
  <si>
    <t>Ročno planiranje dna jarka v projektiranem padcu. Obračun za 1 m2.</t>
  </si>
  <si>
    <t>Načrt vodovoda</t>
  </si>
  <si>
    <t>Obsip hidrantov in odzračevalnih garnitur z gramoznim materialom (cca 2 m3/ kos fr., 16-32 mm).
Obračun za 1 kos.</t>
  </si>
  <si>
    <t>Križanja z ostalimi obst. komunalnimi vodi. Izkop na mestih križanj se izvaja ročno. Za podporo obstoječega komunalnega voda se izvede lesen provizorij. Dela se izvaja pod nadzorom upravljalca oz. vzdrževalca komunalnega voda.</t>
  </si>
  <si>
    <t>Montaža NL cevi DN 100 na predhodno pripravljeno peščeno posteljico po navodilih projektanta in proizvajalca. Obračun za 1 m1.</t>
  </si>
  <si>
    <t>Izvedba meritev pretokov vode na hidrantih. Obračun za 1 kos.</t>
  </si>
  <si>
    <t>profilirana medprirobnična tesnila z jeklenim obročem</t>
  </si>
  <si>
    <t>ŠT. NAČRTA:</t>
  </si>
  <si>
    <t>FAZA:</t>
  </si>
  <si>
    <t>Zakoličba obstoječih komunalnih vodov, oznaka križanj in stroški nadzora pri križanju vodovoda z ostalimi komunalnimi vodi. 
Obračun po dejanskih stroških.</t>
  </si>
  <si>
    <t>Opomba: 
Faktor razrahljivosti izkopanega materiala je upoštevan v ceni po enoti gradbenih del.</t>
  </si>
  <si>
    <t>Dobava, nabava zasipnega materiala -kamniti drobljenec GW/GP 0/100 in zasip jarka do nivoja tampona z utrjevanjem v plasteh po 20 cm.  Obračun za 1 m3.</t>
  </si>
  <si>
    <t>Demontaža obstoječih fazonskih kosov in armatur premerov DN 50 do DN 150, kot npr. zasuni, hidranti, cestne kape, vgradne garniture. Odvoz na deponijo gradbenega materiala. Obračun za 1 kos.</t>
  </si>
  <si>
    <t>za DN 80 - M16/70</t>
  </si>
  <si>
    <t>Stroški trajne deponije gradbenega materiala. Obračun za 1 m3.</t>
  </si>
  <si>
    <t>Prenos, spuščanje in polaganje NL elementov teže do 25 kg v jarek ter poravnanje v vertikalni in horizontalni smeri. Obračun za 1 kos.</t>
  </si>
  <si>
    <t>Prenos, spuščanje in polaganje cevi NL DN 100 v jarek in ter poravnanje v horizontalni in vertikalni smeri. Obračun za 1 m1.</t>
  </si>
  <si>
    <t>Montaža fazonskih kosov DN 100 na prirobnico. Obračun za 1 kos.</t>
  </si>
  <si>
    <t>NL cev, standard C40, NATURAL, s tesnilom za Standard spoj, DN 100.</t>
  </si>
  <si>
    <t>NL cev, standard C40, NATURAL, s tesnilom za Vi spoj, DN 100.</t>
  </si>
  <si>
    <t>Montaža zapornega ventila z vgradno garnituro, talno kapo in montažno podložno ploščo, DN 100, na prirobnico. Obračun za 1 kos.</t>
  </si>
  <si>
    <t>Podtalni hidrant-blatnik, s cestno kapo in montažno podložno ploščo, DN 80, PN 10, z vgradno dolžino l=1.25 m.</t>
  </si>
  <si>
    <t>DN 100</t>
  </si>
  <si>
    <t>za DN 100 - M 16/70</t>
  </si>
  <si>
    <t>Izdelava proviziranih dostopov do 
objektov preko izkopanih jarkov, iz plohov deb. 5 cm, z ograjo. Obračun za 1 kos.</t>
  </si>
  <si>
    <t>proj. vodovod pod obst. telekomunikacijskim vodom - vmesni prostor se zapolni s peščenim materialom, zaščita vodovodne cevi se izvede na dolžini 2 m, obračun za 1 križanje</t>
  </si>
  <si>
    <t>Izpraznitev obstoječega cevovoda DN 100, odrez cevi in priključitev novega cevovoda. Obračun za 1 kos.</t>
  </si>
  <si>
    <t>Montaža fazonskih kosov DN 100 na obojko. Obračun za 1 kos.</t>
  </si>
  <si>
    <t>Montaža podtalnega hidranta-blatnika s talno kapo in montažno podložno ploščo, DN 80, na prirobnico. Obračun za 1 kos.</t>
  </si>
  <si>
    <t>Zaporni ventil z vgradno garnituro, talno kapo in montažno podložno ploščo, PN 10, DN 80, hvgr=1.5-2.3 m.</t>
  </si>
  <si>
    <t>Zaporni ventil z vgradno garnituro, talno kapo in montažno podložno ploščo, PN 10, DN 100, hvgr=1.5-2.3 m.</t>
  </si>
  <si>
    <t>cevovod</t>
  </si>
  <si>
    <t>Javno podjetje
VODOVOD-KANALIZACIJA d.o.o.
Vodovodna cesta 90
1000 Ljubljana</t>
  </si>
  <si>
    <t>Čiščenje terena po končani gradnji. Obračun za 1 m2.</t>
  </si>
  <si>
    <t>proj. vodovod pod obst. električnim kablom nizke napetosti - vmesni prostor se zapolni s peščenim materialom, zaščita vodovodne cevi se izvede na dolžini 2 m, obračun za 1 križanje</t>
  </si>
  <si>
    <t>Rušenje asfaltnih plasti do debeline 12 cm; nakladanje in odvoz porušenega asfalta na ustrezno deponijo po izboru izvajalca in s plačilom deponijske takse. Obračun za 1 m2.</t>
  </si>
  <si>
    <t>T kos, PN 10-16, DN 100/100.</t>
  </si>
  <si>
    <t>E kos, Vi spoj, PN 10-16, DN 100.</t>
  </si>
  <si>
    <t>F kos, PN 10-16, DN 100.</t>
  </si>
  <si>
    <t>FF kos, l=500 mm, PN 10-16, DN 80.</t>
  </si>
  <si>
    <t>FFR kos, PN 10-16, DN 100/80.</t>
  </si>
  <si>
    <t>N kos, PN 10-16, DN 80.</t>
  </si>
  <si>
    <t>NL spojni kosi, prirobnični spoj</t>
  </si>
  <si>
    <t>proj. vodovod pod obst. kablom javne razsvetljave - vmesni prostor se zapolni s peščenim materialom, zaščita vodovodne cevi se izvede na dolžini 2 m, obračun za 1 križanje</t>
  </si>
  <si>
    <t>NL ravni vmesni cevni kosi</t>
  </si>
  <si>
    <t>ravni vmesni cevni kos, l=500 mm, DN 100</t>
  </si>
  <si>
    <t>NL fazonski kosi, obojčni spoj</t>
  </si>
  <si>
    <t>MMA kos, PN 10-16, Vi spoj, DN 100/80.</t>
  </si>
  <si>
    <t>Strojni izkop jarka globine do 2,0 m v terenu III.-VI. kat. z nakladanjem na kamion. Brežine se izvajajo v naklonu 70°. Obračun za 1 m3.</t>
  </si>
  <si>
    <t>Ročni izkop jarka globine do 2,0 m v terenu III.-VI. kat. z nakladanjem na kamion. Brežine se izvajajo v naklonu 70°. Obračun za 1 m3.</t>
  </si>
  <si>
    <t>Izdelava nevezane nosilne plasti asfaltiranih površin iz enakomerno zrnatega drobljenca gr. 0/32 mm, deb. 30 cm, z utrjevanjem. Obračun za 1 m3.</t>
  </si>
  <si>
    <t xml:space="preserve">Stroški vzdrževanja prekopanih površin v času rušitve do vzpostavitve v prvotno stanje z upoštevanjem stroškov dela in materiala. Obračun za 1 m1. </t>
  </si>
  <si>
    <t>Površinski odkop humusa v poprečni debelini 20 cm, z odrivom do 10 m od roba izkopa. Obračun za 1 m3.</t>
  </si>
  <si>
    <t>Rušenje obstoječih robnikov, čiščenje in začasno deponiranje. Obračun za 1 m1.</t>
  </si>
  <si>
    <t>Strojno razgrinjanje in grobo planiranje humusa v povprečni deb. 20 cm s premetom materiala do 10 m.
Obračun za 1 m3.</t>
  </si>
  <si>
    <t>Fino ročno planiranje humuziranih površin in ponovna zatravitev.
Obračun za 1m2.</t>
  </si>
  <si>
    <t>Dovoz z deponije in vgradnja  cestnih robnikov v temelj iz betona C16/20. Obračun za 1 m1.</t>
  </si>
  <si>
    <t>Montaža zapornega ventila z vgradno garnituro, talno kapo in montažno podložno ploščo, DN 80, na prirobnico. Obračun za 1 kos.</t>
  </si>
  <si>
    <t>Prenos, spuščanje in polaganje NL elementov teže 25-50 kg v jarek ter poravnanje v vertikalni in horizontalni smeri. Obračun za 1 kos.</t>
  </si>
  <si>
    <t>Montaža ravnih vmesnih cevnih kosov DN 100. Obračun za 1 kos.</t>
  </si>
  <si>
    <t>X kos, PN 10-16, DN 100.</t>
  </si>
  <si>
    <t>Nabava, dobava in montaža 
tablic za označevanje hidrantov, zračnikov in zasunov. Obračun za 1 kos.</t>
  </si>
  <si>
    <t>Odvoz odkopanega materiala  na začasno gradbeno deponijo do 5 km z nakladanjem na kamion in razkladanjem. Cena na enoto vsebuje strošek deponije. Obračun za 1 m3.</t>
  </si>
  <si>
    <t>Dovoz izkopanega materiala z začasne gradbene deponije in zasip jarka z izkopanim materialom do nivoja tampona z utrjevanjem v plasteh po 20 cm.  Obračun za 1 m3.</t>
  </si>
  <si>
    <t>Rušenje asfaltirane površine in izkop gradbene jame na mestu demontaže obstoječega podtalnega hidranta in cestne kape. Zasip gradbene jame in ponovna ureditev terena skladno z okolico. Obračun za 1 kos.</t>
  </si>
  <si>
    <t>Obnova vodovodnega omrežja v Polju - odsek 4 (Polje, c. X)</t>
  </si>
  <si>
    <t>7892-4</t>
  </si>
  <si>
    <t>7892-4_V</t>
  </si>
  <si>
    <t>Priprava gradbišča v dolžini l=312 m, odstranitev eventuelnih ovir in utrditev delovnega platoja. Po končanih delih se gradbišče pospravi in vzpostavi v prvotno stanje.</t>
  </si>
  <si>
    <t>proj. vodovod pod obst. plinovodom - vmesni prostor se zapolni s peščenim materialom, zaščita vodovodne cevi se izvede na dolžini 2 m, obračun za 1 križanje</t>
  </si>
  <si>
    <t>Prenos, spuščanje in polaganje NL elementov teže do 50-100 kg v jarek ter poravnanje v vertikalni in horizontalni smeri. Obračun za 1 kos.</t>
  </si>
  <si>
    <t>Montaža fazonskih kosov DN 150 na prirobnico. Obračun za 1 kos.</t>
  </si>
  <si>
    <t>Montaža spojnih kosov DN 80 na prirobnico. Obračun za 1 kos.</t>
  </si>
  <si>
    <t>Montaža podtalnega hidranta s talno kapo in montažno podložno ploščo, DN 80, na prirobnico. Obračun za 1 kos.</t>
  </si>
  <si>
    <t>Montaža odzračevalne armature s talno kapo in montažno podložno ploščo, DN 80, na prirobnico. Obračun za 1 kos.</t>
  </si>
  <si>
    <t>T kos, PN 10-16, DN 100/80.</t>
  </si>
  <si>
    <t>X kos, PN 10-16, DN 80.</t>
  </si>
  <si>
    <t>MMK kos 11°, PN 10-16, Vi spoj, DN 100.</t>
  </si>
  <si>
    <t>MMQ kos, PN 10-16, Vi spoj, DN 100.</t>
  </si>
  <si>
    <t>Univerzalna spojka za cev, PN 10, DN 80.</t>
  </si>
  <si>
    <t>Podtalni hidrant, s cestno kapo in montažno podložno ploščo, DN 80, PN 10, z vgradno dolžino l=1.25 m.</t>
  </si>
  <si>
    <t>Odzračevalna armatura, z vgradno dolžino l=1.10 m, s cestno kapo in montažno podložno ploščo, DN 80, PN 10.</t>
  </si>
  <si>
    <t>FF kos, l=300 mm, PN 10-16, DN 80.</t>
  </si>
  <si>
    <t>Nabava in vgradnja sider in stebričkov  označevalnih tablic  za oznako hidrantov, odzračevalnih garnitur in zasunov. Sidro: vroče cinkano, dolžina 600 mm. Stebriček: Al cev d 50 mm, višina 2400 mm.  Obračun za 1 kos.</t>
  </si>
  <si>
    <t>Nabava in polaganje opozorilnega traku nad vodovodnimi cevmi.
Obračun po 1 m1.</t>
  </si>
  <si>
    <t>april 2017</t>
  </si>
  <si>
    <t>PZI</t>
  </si>
  <si>
    <t>Nabava, dobava in vgradnja cestnih robnikov v temelj iz betona C16/20. Obračun za 1 m1.</t>
  </si>
  <si>
    <t>Rušenje obstoječih robnikov in odvoz na deponijo gradbenega materiala, vključno s stroški deponije. Obračun za 1 m1.</t>
  </si>
  <si>
    <t>Dovoz izkopanega materiala z začasne gradbene deponije in izvedba začasne transpotne poti v debelini 30 cm.  Obračun za 1 m3.</t>
  </si>
  <si>
    <t>Montaža spojnih kosov DN 100 na prirobnico. Obračun za 1 kos.</t>
  </si>
  <si>
    <t>ravni vmesni cevni kos, l=1850 mm, DN 100</t>
  </si>
  <si>
    <r>
      <t>FFK kos 45</t>
    </r>
    <r>
      <rPr>
        <sz val="9"/>
        <rFont val="Calibri"/>
        <family val="2"/>
        <charset val="238"/>
      </rPr>
      <t>°</t>
    </r>
    <r>
      <rPr>
        <sz val="9"/>
        <rFont val="Frutiger"/>
        <family val="2"/>
        <charset val="238"/>
      </rPr>
      <t>, PN 10-16, DN 80.</t>
    </r>
  </si>
  <si>
    <t>Univerzalna spojka za NL cev, PN 10, DN 100.</t>
  </si>
  <si>
    <t>Odvoz odkopanega materiala začasne trasnspotne poti na deponijo do 5 km z nakladanjem na kamion in razkladanjem. Cena na enoto vsebuje strošek deponije. Obračun za 1 m3.</t>
  </si>
  <si>
    <t xml:space="preserve">Asfaltiranje površine za pešce z enoslojnim asfaltom AC 8 surf B70/100 A5, deb. 5 cm
oz. skladno z zahtevo upravljavca ceste. Obračun za 1 m2. </t>
  </si>
  <si>
    <t>Zavarovanje LŽ pokrovov jaškov elektrovodov in telekomunikacijskih vodov, cestnih kap ostalih komunalnih vodov, svetobnih odprtin, ... v času gradnje. Obračun za 1 kos.</t>
  </si>
  <si>
    <t>Izdelava asfaltnega vozišča; nosilna plast iz bituminizirane zmesi, AC 16 base B50/70 A4 deb. 6 cm.  Obračun za 1 m2.</t>
  </si>
  <si>
    <t xml:space="preserve">Rezanje asfaltne plasti s talno diamantno žago, globine do 12 cm. Obračun za 1 m1 </t>
  </si>
  <si>
    <t>Dobava in vgraditev predfabriciranih
 vtočnih robnikov iz cementnega betona s prerezom 15/25 cm. Navezava na obstoječo cev požiralnika. Obračun za 1m1.</t>
  </si>
  <si>
    <t>Izdelava asfaltnega vozišča; obrabno zaporna plast iz bituminizirane zmesi, AC 8 surf B70/100 A4 deb. 4 cm oz. skladno z zahtevo upravljavca ceste. Obračun za 1 m2.</t>
  </si>
  <si>
    <t>Odstranitev neustreznega sloja  in prilagoditev nivelete planuma  pločnika. Obračun za 1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</si>
</sst>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name val="Arial"/>
      <charset val="238"/>
    </font>
    <font>
      <sz val="10"/>
      <name val="Frutiger"/>
      <family val="2"/>
      <charset val="238"/>
    </font>
    <font>
      <b/>
      <sz val="10"/>
      <name val="Frutiger"/>
      <family val="2"/>
      <charset val="238"/>
    </font>
    <font>
      <b/>
      <i/>
      <sz val="10"/>
      <name val="Frutiger"/>
      <family val="2"/>
      <charset val="238"/>
    </font>
    <font>
      <sz val="12"/>
      <name val="Frutiger"/>
      <family val="2"/>
      <charset val="238"/>
    </font>
    <font>
      <sz val="9"/>
      <name val="Frutiger"/>
      <family val="2"/>
      <charset val="238"/>
    </font>
    <font>
      <sz val="9"/>
      <color indexed="10"/>
      <name val="Frutiger"/>
      <family val="2"/>
      <charset val="238"/>
    </font>
    <font>
      <b/>
      <sz val="9"/>
      <name val="Frutiger"/>
      <family val="2"/>
      <charset val="238"/>
    </font>
    <font>
      <b/>
      <sz val="12"/>
      <name val="Frutiger"/>
      <family val="2"/>
      <charset val="238"/>
    </font>
    <font>
      <i/>
      <sz val="10"/>
      <name val="Frutiger"/>
      <family val="2"/>
      <charset val="238"/>
    </font>
    <font>
      <b/>
      <sz val="10"/>
      <color rgb="FFFF0000"/>
      <name val="Frutiger"/>
      <family val="2"/>
      <charset val="238"/>
    </font>
    <font>
      <sz val="9"/>
      <color rgb="FFFF0000"/>
      <name val="Frutiger"/>
      <family val="2"/>
      <charset val="238"/>
    </font>
    <font>
      <sz val="10"/>
      <color rgb="FFFF0000"/>
      <name val="Frutiger"/>
      <family val="2"/>
      <charset val="238"/>
    </font>
    <font>
      <b/>
      <i/>
      <sz val="10"/>
      <color rgb="FFFF0000"/>
      <name val="Frutiger"/>
      <family val="2"/>
      <charset val="238"/>
    </font>
    <font>
      <b/>
      <sz val="9"/>
      <color rgb="FFFF0000"/>
      <name val="Frutiger"/>
      <family val="2"/>
      <charset val="238"/>
    </font>
    <font>
      <sz val="9"/>
      <name val="Arial"/>
      <family val="2"/>
      <charset val="238"/>
    </font>
    <font>
      <sz val="9"/>
      <name val="Calibri"/>
      <family val="2"/>
      <charset val="238"/>
    </font>
    <font>
      <sz val="9"/>
      <color rgb="FF000000"/>
      <name val="Frutiger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/>
      <right style="medium">
        <color indexed="17"/>
      </right>
      <top/>
      <bottom/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 style="medium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" fontId="5" fillId="0" borderId="0" xfId="0" applyNumberFormat="1" applyFont="1" applyProtection="1">
      <protection locked="0"/>
    </xf>
    <xf numFmtId="4" fontId="5" fillId="0" borderId="0" xfId="0" applyNumberFormat="1" applyFont="1" applyFill="1" applyProtection="1">
      <protection locked="0"/>
    </xf>
    <xf numFmtId="4" fontId="11" fillId="0" borderId="0" xfId="0" applyNumberFormat="1" applyFont="1" applyFill="1" applyProtection="1">
      <protection locked="0"/>
    </xf>
    <xf numFmtId="4" fontId="11" fillId="0" borderId="0" xfId="0" applyNumberFormat="1" applyFont="1" applyProtection="1">
      <protection locked="0"/>
    </xf>
    <xf numFmtId="4" fontId="12" fillId="0" borderId="0" xfId="0" applyNumberFormat="1" applyFont="1" applyProtection="1">
      <protection locked="0"/>
    </xf>
    <xf numFmtId="4" fontId="10" fillId="0" borderId="0" xfId="0" applyNumberFormat="1" applyFont="1" applyAlignment="1" applyProtection="1">
      <alignment horizontal="centerContinuous"/>
      <protection locked="0"/>
    </xf>
    <xf numFmtId="4" fontId="12" fillId="0" borderId="0" xfId="0" applyNumberFormat="1" applyFont="1" applyAlignment="1" applyProtection="1">
      <protection locked="0"/>
    </xf>
    <xf numFmtId="4" fontId="13" fillId="0" borderId="10" xfId="0" applyNumberFormat="1" applyFont="1" applyBorder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4" fontId="10" fillId="0" borderId="0" xfId="0" applyNumberFormat="1" applyFont="1" applyProtection="1">
      <protection locked="0"/>
    </xf>
    <xf numFmtId="4" fontId="10" fillId="0" borderId="0" xfId="0" applyNumberFormat="1" applyFont="1" applyBorder="1" applyAlignment="1" applyProtection="1">
      <alignment horizontal="right"/>
      <protection locked="0"/>
    </xf>
    <xf numFmtId="4" fontId="12" fillId="0" borderId="0" xfId="0" applyNumberFormat="1" applyFont="1" applyBorder="1" applyProtection="1">
      <protection locked="0"/>
    </xf>
    <xf numFmtId="4" fontId="12" fillId="0" borderId="11" xfId="0" applyNumberFormat="1" applyFont="1" applyBorder="1" applyProtection="1">
      <protection locked="0"/>
    </xf>
    <xf numFmtId="4" fontId="10" fillId="0" borderId="0" xfId="0" applyNumberFormat="1" applyFont="1" applyAlignment="1" applyProtection="1">
      <alignment horizontal="center"/>
      <protection locked="0"/>
    </xf>
    <xf numFmtId="4" fontId="14" fillId="0" borderId="0" xfId="0" applyNumberFormat="1" applyFont="1" applyProtection="1">
      <protection locked="0"/>
    </xf>
    <xf numFmtId="4" fontId="14" fillId="0" borderId="0" xfId="0" applyNumberFormat="1" applyFont="1" applyFill="1" applyAlignment="1" applyProtection="1">
      <alignment horizontal="center"/>
      <protection locked="0"/>
    </xf>
    <xf numFmtId="2" fontId="11" fillId="0" borderId="0" xfId="0" applyNumberFormat="1" applyFont="1" applyProtection="1">
      <protection locked="0"/>
    </xf>
    <xf numFmtId="4" fontId="6" fillId="0" borderId="0" xfId="0" applyNumberFormat="1" applyFont="1" applyProtection="1">
      <protection locked="0"/>
    </xf>
    <xf numFmtId="4" fontId="14" fillId="0" borderId="0" xfId="0" applyNumberFormat="1" applyFont="1" applyFill="1" applyProtection="1">
      <protection locked="0"/>
    </xf>
    <xf numFmtId="49" fontId="1" fillId="0" borderId="0" xfId="0" applyNumberFormat="1" applyFont="1" applyAlignment="1" applyProtection="1">
      <alignment vertical="top"/>
    </xf>
    <xf numFmtId="2" fontId="1" fillId="0" borderId="0" xfId="0" applyNumberFormat="1" applyFont="1" applyAlignment="1" applyProtection="1">
      <alignment horizontal="left" vertical="top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horizontal="left"/>
    </xf>
    <xf numFmtId="0" fontId="1" fillId="0" borderId="0" xfId="0" applyFont="1" applyProtection="1"/>
    <xf numFmtId="4" fontId="1" fillId="0" borderId="0" xfId="0" applyNumberFormat="1" applyFont="1" applyProtection="1"/>
    <xf numFmtId="0" fontId="2" fillId="0" borderId="0" xfId="0" applyFont="1" applyProtection="1"/>
    <xf numFmtId="49" fontId="2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horizontal="centerContinuous" vertical="top" wrapText="1"/>
    </xf>
    <xf numFmtId="0" fontId="2" fillId="0" borderId="0" xfId="0" applyFont="1" applyAlignment="1" applyProtection="1">
      <alignment horizontal="centerContinuous"/>
    </xf>
    <xf numFmtId="4" fontId="1" fillId="0" borderId="0" xfId="0" applyNumberFormat="1" applyFont="1" applyAlignment="1" applyProtection="1"/>
    <xf numFmtId="0" fontId="1" fillId="0" borderId="0" xfId="0" applyFont="1" applyAlignment="1" applyProtection="1">
      <alignment horizontal="centerContinuous" vertical="top" wrapText="1"/>
    </xf>
    <xf numFmtId="0" fontId="1" fillId="0" borderId="0" xfId="0" applyFont="1" applyAlignment="1" applyProtection="1">
      <alignment horizontal="centerContinuous"/>
    </xf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vertical="top" wrapText="1"/>
    </xf>
    <xf numFmtId="49" fontId="1" fillId="0" borderId="10" xfId="0" applyNumberFormat="1" applyFont="1" applyBorder="1" applyAlignment="1" applyProtection="1">
      <alignment vertical="top"/>
    </xf>
    <xf numFmtId="2" fontId="3" fillId="0" borderId="10" xfId="0" applyNumberFormat="1" applyFont="1" applyBorder="1" applyAlignment="1" applyProtection="1">
      <alignment horizontal="left" vertical="top"/>
    </xf>
    <xf numFmtId="0" fontId="3" fillId="0" borderId="10" xfId="0" applyFont="1" applyBorder="1" applyAlignment="1" applyProtection="1">
      <alignment vertical="top" wrapText="1"/>
    </xf>
    <xf numFmtId="0" fontId="3" fillId="0" borderId="10" xfId="0" applyFont="1" applyBorder="1" applyAlignment="1" applyProtection="1">
      <alignment horizontal="left"/>
    </xf>
    <xf numFmtId="0" fontId="3" fillId="0" borderId="10" xfId="0" applyFont="1" applyBorder="1" applyProtection="1"/>
    <xf numFmtId="4" fontId="9" fillId="0" borderId="10" xfId="0" applyNumberFormat="1" applyFont="1" applyBorder="1" applyProtection="1"/>
    <xf numFmtId="2" fontId="2" fillId="0" borderId="0" xfId="0" applyNumberFormat="1" applyFont="1" applyAlignment="1" applyProtection="1">
      <alignment horizontal="left" vertical="top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Border="1" applyAlignment="1" applyProtection="1">
      <alignment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4" fontId="1" fillId="0" borderId="0" xfId="0" applyNumberFormat="1" applyFont="1" applyBorder="1" applyProtection="1"/>
    <xf numFmtId="2" fontId="2" fillId="0" borderId="0" xfId="0" applyNumberFormat="1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Protection="1"/>
    <xf numFmtId="49" fontId="1" fillId="0" borderId="0" xfId="0" applyNumberFormat="1" applyFont="1" applyBorder="1" applyAlignment="1" applyProtection="1">
      <alignment vertical="top"/>
    </xf>
    <xf numFmtId="49" fontId="1" fillId="0" borderId="11" xfId="0" applyNumberFormat="1" applyFont="1" applyBorder="1" applyAlignment="1" applyProtection="1">
      <alignment vertical="top"/>
    </xf>
    <xf numFmtId="2" fontId="2" fillId="0" borderId="11" xfId="0" applyNumberFormat="1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vertical="top" wrapText="1"/>
    </xf>
    <xf numFmtId="0" fontId="1" fillId="0" borderId="11" xfId="0" applyFont="1" applyBorder="1" applyAlignment="1" applyProtection="1">
      <alignment horizontal="left"/>
    </xf>
    <xf numFmtId="0" fontId="1" fillId="0" borderId="11" xfId="0" applyFont="1" applyBorder="1" applyProtection="1"/>
    <xf numFmtId="4" fontId="1" fillId="0" borderId="11" xfId="0" applyNumberFormat="1" applyFont="1" applyBorder="1" applyProtection="1"/>
    <xf numFmtId="0" fontId="2" fillId="0" borderId="0" xfId="0" applyFont="1" applyAlignment="1" applyProtection="1">
      <alignment vertical="top" wrapText="1"/>
    </xf>
    <xf numFmtId="4" fontId="2" fillId="0" borderId="0" xfId="0" applyNumberFormat="1" applyFont="1" applyProtection="1"/>
    <xf numFmtId="0" fontId="1" fillId="0" borderId="10" xfId="0" applyFont="1" applyBorder="1" applyProtection="1"/>
    <xf numFmtId="2" fontId="1" fillId="0" borderId="10" xfId="0" applyNumberFormat="1" applyFont="1" applyBorder="1" applyAlignment="1" applyProtection="1">
      <alignment horizontal="left" vertical="top"/>
    </xf>
    <xf numFmtId="4" fontId="1" fillId="0" borderId="10" xfId="0" applyNumberFormat="1" applyFont="1" applyBorder="1" applyProtection="1"/>
    <xf numFmtId="0" fontId="4" fillId="0" borderId="0" xfId="0" applyFont="1" applyProtection="1"/>
    <xf numFmtId="49" fontId="2" fillId="0" borderId="0" xfId="0" applyNumberFormat="1" applyFont="1" applyAlignment="1" applyProtection="1">
      <alignment horizontal="left" vertical="top"/>
    </xf>
    <xf numFmtId="0" fontId="2" fillId="0" borderId="0" xfId="0" applyFont="1" applyAlignment="1" applyProtection="1">
      <alignment horizontal="center"/>
    </xf>
    <xf numFmtId="4" fontId="1" fillId="0" borderId="0" xfId="0" applyNumberFormat="1" applyFont="1" applyAlignment="1" applyProtection="1">
      <alignment horizontal="center"/>
    </xf>
    <xf numFmtId="49" fontId="5" fillId="0" borderId="0" xfId="0" applyNumberFormat="1" applyFont="1" applyAlignment="1" applyProtection="1">
      <alignment vertical="top"/>
    </xf>
    <xf numFmtId="2" fontId="5" fillId="0" borderId="0" xfId="0" applyNumberFormat="1" applyFont="1" applyAlignment="1" applyProtection="1">
      <alignment horizontal="left" vertical="top"/>
    </xf>
    <xf numFmtId="0" fontId="5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horizontal="left"/>
    </xf>
    <xf numFmtId="0" fontId="5" fillId="0" borderId="0" xfId="0" applyFont="1" applyProtection="1"/>
    <xf numFmtId="4" fontId="5" fillId="0" borderId="0" xfId="0" applyNumberFormat="1" applyFont="1" applyProtection="1"/>
    <xf numFmtId="49" fontId="7" fillId="0" borderId="0" xfId="0" applyNumberFormat="1" applyFont="1" applyFill="1" applyAlignment="1" applyProtection="1">
      <alignment horizontal="left" vertical="top"/>
    </xf>
    <xf numFmtId="0" fontId="7" fillId="0" borderId="0" xfId="0" applyFont="1" applyFill="1" applyAlignment="1" applyProtection="1">
      <alignment horizontal="center" vertical="top" wrapText="1"/>
    </xf>
    <xf numFmtId="0" fontId="7" fillId="0" borderId="0" xfId="0" applyFont="1" applyFill="1" applyAlignment="1" applyProtection="1">
      <alignment horizontal="left"/>
    </xf>
    <xf numFmtId="0" fontId="7" fillId="0" borderId="0" xfId="0" applyFont="1" applyFill="1" applyAlignment="1" applyProtection="1">
      <alignment horizontal="center"/>
    </xf>
    <xf numFmtId="4" fontId="14" fillId="0" borderId="0" xfId="0" applyNumberFormat="1" applyFont="1" applyFill="1" applyAlignment="1" applyProtection="1">
      <alignment horizontal="center"/>
    </xf>
    <xf numFmtId="4" fontId="5" fillId="0" borderId="0" xfId="0" applyNumberFormat="1" applyFont="1" applyFill="1" applyAlignment="1" applyProtection="1">
      <alignment horizontal="center"/>
    </xf>
    <xf numFmtId="0" fontId="6" fillId="0" borderId="0" xfId="0" applyFont="1" applyFill="1" applyProtection="1"/>
    <xf numFmtId="0" fontId="5" fillId="0" borderId="0" xfId="0" applyFont="1" applyFill="1" applyProtection="1"/>
    <xf numFmtId="0" fontId="5" fillId="0" borderId="0" xfId="0" applyFont="1" applyFill="1" applyAlignment="1" applyProtection="1">
      <alignment vertical="top" wrapText="1"/>
    </xf>
    <xf numFmtId="0" fontId="5" fillId="0" borderId="0" xfId="0" applyFont="1" applyFill="1" applyAlignment="1" applyProtection="1">
      <alignment horizontal="left"/>
    </xf>
    <xf numFmtId="4" fontId="11" fillId="0" borderId="0" xfId="0" applyNumberFormat="1" applyFont="1" applyFill="1" applyProtection="1"/>
    <xf numFmtId="4" fontId="5" fillId="0" borderId="0" xfId="0" applyNumberFormat="1" applyFont="1" applyFill="1" applyProtection="1"/>
    <xf numFmtId="0" fontId="1" fillId="0" borderId="0" xfId="0" applyFont="1" applyFill="1" applyProtection="1"/>
    <xf numFmtId="2" fontId="5" fillId="0" borderId="0" xfId="0" applyNumberFormat="1" applyFont="1" applyFill="1" applyAlignment="1" applyProtection="1">
      <alignment horizontal="left" vertical="top"/>
    </xf>
    <xf numFmtId="0" fontId="2" fillId="0" borderId="0" xfId="0" applyFont="1" applyFill="1" applyAlignment="1" applyProtection="1">
      <alignment horizontal="center"/>
    </xf>
    <xf numFmtId="49" fontId="5" fillId="0" borderId="0" xfId="0" applyNumberFormat="1" applyFont="1" applyFill="1" applyAlignment="1" applyProtection="1">
      <alignment vertical="top"/>
    </xf>
    <xf numFmtId="49" fontId="11" fillId="0" borderId="0" xfId="0" applyNumberFormat="1" applyFont="1" applyFill="1" applyAlignment="1" applyProtection="1">
      <alignment vertical="top"/>
    </xf>
    <xf numFmtId="0" fontId="11" fillId="0" borderId="0" xfId="0" applyFont="1" applyFill="1" applyAlignment="1" applyProtection="1">
      <alignment vertical="top" wrapText="1"/>
    </xf>
    <xf numFmtId="0" fontId="11" fillId="0" borderId="0" xfId="0" applyFont="1" applyFill="1" applyAlignment="1" applyProtection="1">
      <alignment horizontal="left"/>
    </xf>
    <xf numFmtId="0" fontId="11" fillId="0" borderId="0" xfId="0" applyFont="1" applyFill="1" applyProtection="1"/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/>
    </xf>
    <xf numFmtId="4" fontId="6" fillId="0" borderId="0" xfId="0" applyNumberFormat="1" applyFont="1" applyFill="1" applyProtection="1"/>
    <xf numFmtId="0" fontId="15" fillId="0" borderId="0" xfId="0" applyFont="1" applyProtection="1"/>
    <xf numFmtId="0" fontId="5" fillId="0" borderId="0" xfId="0" quotePrefix="1" applyFont="1" applyFill="1" applyAlignment="1" applyProtection="1">
      <alignment vertical="top" wrapText="1"/>
    </xf>
    <xf numFmtId="0" fontId="5" fillId="0" borderId="0" xfId="0" applyFont="1" applyFill="1" applyAlignment="1" applyProtection="1">
      <alignment horizontal="right"/>
    </xf>
    <xf numFmtId="0" fontId="7" fillId="0" borderId="0" xfId="0" applyFont="1" applyFill="1" applyProtection="1"/>
    <xf numFmtId="0" fontId="15" fillId="0" borderId="0" xfId="0" applyFont="1" applyFill="1" applyProtection="1"/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horizontal="right" vertical="top"/>
    </xf>
    <xf numFmtId="0" fontId="17" fillId="0" borderId="0" xfId="0" applyFont="1" applyFill="1" applyAlignment="1" applyProtection="1">
      <alignment wrapText="1"/>
    </xf>
    <xf numFmtId="2" fontId="11" fillId="0" borderId="0" xfId="0" applyNumberFormat="1" applyFont="1" applyProtection="1"/>
    <xf numFmtId="0" fontId="1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2" fontId="5" fillId="0" borderId="0" xfId="0" applyNumberFormat="1" applyFont="1" applyAlignment="1" applyProtection="1">
      <alignment horizontal="left" vertical="top" wrapText="1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right"/>
    </xf>
    <xf numFmtId="49" fontId="7" fillId="0" borderId="0" xfId="0" applyNumberFormat="1" applyFont="1" applyAlignment="1" applyProtection="1">
      <alignment horizontal="left" vertical="top"/>
    </xf>
    <xf numFmtId="0" fontId="6" fillId="0" borderId="0" xfId="0" applyFont="1" applyProtection="1"/>
    <xf numFmtId="0" fontId="7" fillId="0" borderId="0" xfId="0" applyFont="1" applyFill="1" applyAlignment="1" applyProtection="1">
      <alignment vertical="top" wrapText="1"/>
    </xf>
    <xf numFmtId="49" fontId="7" fillId="0" borderId="0" xfId="0" applyNumberFormat="1" applyFont="1" applyFill="1" applyAlignment="1" applyProtection="1">
      <alignment vertical="top"/>
    </xf>
    <xf numFmtId="4" fontId="12" fillId="0" borderId="10" xfId="0" applyNumberFormat="1" applyFont="1" applyBorder="1" applyProtection="1">
      <protection locked="0"/>
    </xf>
    <xf numFmtId="2" fontId="6" fillId="0" borderId="0" xfId="0" applyNumberFormat="1" applyFont="1" applyFill="1" applyProtection="1">
      <protection locked="0"/>
    </xf>
  </cellXfs>
  <cellStyles count="1">
    <cellStyle name="Navadno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2"/>
  <sheetViews>
    <sheetView tabSelected="1" view="pageLayout" topLeftCell="A137" zoomScaleNormal="100" workbookViewId="0">
      <selection activeCell="F284" sqref="F284"/>
    </sheetView>
  </sheetViews>
  <sheetFormatPr defaultRowHeight="12.75"/>
  <cols>
    <col min="1" max="1" width="9.85546875" style="30" customWidth="1"/>
    <col min="2" max="2" width="6" style="31" customWidth="1"/>
    <col min="3" max="3" width="29.85546875" style="32" customWidth="1"/>
    <col min="4" max="4" width="5.7109375" style="33" customWidth="1"/>
    <col min="5" max="5" width="8.7109375" style="34" customWidth="1"/>
    <col min="6" max="6" width="9.140625" style="15" customWidth="1"/>
    <col min="7" max="7" width="11.85546875" style="35" customWidth="1"/>
    <col min="8" max="16384" width="9.140625" style="34"/>
  </cols>
  <sheetData>
    <row r="3" spans="1:7" s="36" customFormat="1">
      <c r="A3" s="30"/>
      <c r="B3" s="31"/>
      <c r="C3" s="32"/>
      <c r="D3" s="33"/>
      <c r="E3" s="34"/>
      <c r="F3" s="15"/>
      <c r="G3" s="35"/>
    </row>
    <row r="4" spans="1:7" ht="31.5">
      <c r="A4" s="37"/>
      <c r="C4" s="38" t="s">
        <v>1</v>
      </c>
      <c r="D4" s="39"/>
      <c r="E4" s="39"/>
      <c r="F4" s="16"/>
      <c r="G4" s="40"/>
    </row>
    <row r="5" spans="1:7">
      <c r="C5" s="41"/>
      <c r="E5" s="42"/>
      <c r="F5" s="17"/>
      <c r="G5" s="40"/>
    </row>
    <row r="7" spans="1:7" ht="25.5">
      <c r="A7" s="37" t="s">
        <v>32</v>
      </c>
      <c r="C7" s="43" t="s">
        <v>116</v>
      </c>
    </row>
    <row r="9" spans="1:7">
      <c r="A9" s="37" t="s">
        <v>33</v>
      </c>
      <c r="C9" s="43" t="s">
        <v>52</v>
      </c>
    </row>
    <row r="10" spans="1:7">
      <c r="A10" s="37"/>
      <c r="C10" s="43"/>
    </row>
    <row r="11" spans="1:7">
      <c r="A11" s="37" t="s">
        <v>38</v>
      </c>
      <c r="C11" s="43" t="s">
        <v>82</v>
      </c>
    </row>
    <row r="13" spans="1:7" ht="51">
      <c r="A13" s="37" t="s">
        <v>2</v>
      </c>
      <c r="C13" s="32" t="s">
        <v>83</v>
      </c>
    </row>
    <row r="16" spans="1:7">
      <c r="A16" s="37" t="s">
        <v>3</v>
      </c>
      <c r="C16" s="44" t="s">
        <v>117</v>
      </c>
    </row>
    <row r="17" spans="1:7">
      <c r="A17" s="37"/>
      <c r="C17" s="44"/>
    </row>
    <row r="18" spans="1:7">
      <c r="A18" s="37" t="s">
        <v>58</v>
      </c>
      <c r="C18" s="45" t="s">
        <v>118</v>
      </c>
    </row>
    <row r="21" spans="1:7">
      <c r="A21" s="37" t="s">
        <v>59</v>
      </c>
      <c r="C21" s="44" t="s">
        <v>137</v>
      </c>
    </row>
    <row r="24" spans="1:7">
      <c r="A24" s="37" t="s">
        <v>4</v>
      </c>
      <c r="C24" s="46" t="s">
        <v>136</v>
      </c>
    </row>
    <row r="27" spans="1:7" ht="13.5" thickBot="1">
      <c r="A27" s="47"/>
      <c r="B27" s="48" t="s">
        <v>5</v>
      </c>
      <c r="C27" s="49"/>
      <c r="D27" s="50"/>
      <c r="E27" s="51"/>
      <c r="F27" s="18"/>
      <c r="G27" s="52"/>
    </row>
    <row r="28" spans="1:7">
      <c r="B28" s="53"/>
    </row>
    <row r="29" spans="1:7">
      <c r="B29" s="53"/>
    </row>
    <row r="30" spans="1:7" s="36" customFormat="1">
      <c r="A30" s="30"/>
      <c r="B30" s="53"/>
      <c r="C30" s="32"/>
      <c r="D30" s="33"/>
      <c r="E30" s="34"/>
      <c r="F30" s="15"/>
      <c r="G30" s="35"/>
    </row>
    <row r="31" spans="1:7">
      <c r="B31" s="53">
        <v>1</v>
      </c>
      <c r="C31" s="37" t="s">
        <v>46</v>
      </c>
      <c r="D31" s="54"/>
      <c r="E31" s="36"/>
      <c r="F31" s="19" t="s">
        <v>24</v>
      </c>
      <c r="G31" s="35">
        <f>G64</f>
        <v>0</v>
      </c>
    </row>
    <row r="32" spans="1:7">
      <c r="B32" s="53"/>
      <c r="C32" s="37"/>
      <c r="D32" s="54"/>
      <c r="E32" s="36"/>
      <c r="F32" s="19"/>
    </row>
    <row r="33" spans="1:7" s="36" customFormat="1">
      <c r="B33" s="53"/>
      <c r="C33" s="30"/>
      <c r="D33" s="33"/>
      <c r="E33" s="34"/>
      <c r="F33" s="15"/>
      <c r="G33" s="35"/>
    </row>
    <row r="34" spans="1:7">
      <c r="B34" s="53">
        <v>2</v>
      </c>
      <c r="C34" s="37" t="s">
        <v>6</v>
      </c>
      <c r="D34" s="54"/>
      <c r="E34" s="36"/>
      <c r="F34" s="19" t="s">
        <v>24</v>
      </c>
      <c r="G34" s="35">
        <f>SU_ZEMDELA</f>
        <v>0</v>
      </c>
    </row>
    <row r="35" spans="1:7" s="36" customFormat="1">
      <c r="B35" s="53"/>
      <c r="C35" s="30"/>
      <c r="D35" s="33"/>
      <c r="E35" s="34"/>
      <c r="F35" s="15"/>
      <c r="G35" s="35"/>
    </row>
    <row r="36" spans="1:7" s="36" customFormat="1">
      <c r="B36" s="53"/>
      <c r="C36" s="37"/>
      <c r="D36" s="54"/>
      <c r="F36" s="20"/>
      <c r="G36" s="35"/>
    </row>
    <row r="37" spans="1:7">
      <c r="B37" s="53">
        <v>3</v>
      </c>
      <c r="C37" s="37" t="s">
        <v>7</v>
      </c>
      <c r="D37" s="54"/>
      <c r="E37" s="36"/>
      <c r="F37" s="19" t="s">
        <v>24</v>
      </c>
      <c r="G37" s="35">
        <f>SU_MONTDELA</f>
        <v>0</v>
      </c>
    </row>
    <row r="38" spans="1:7">
      <c r="B38" s="53"/>
      <c r="C38" s="30"/>
    </row>
    <row r="39" spans="1:7" s="36" customFormat="1">
      <c r="B39" s="53"/>
      <c r="C39" s="30"/>
      <c r="D39" s="33"/>
      <c r="E39" s="34"/>
      <c r="F39" s="15"/>
      <c r="G39" s="35"/>
    </row>
    <row r="40" spans="1:7">
      <c r="B40" s="53">
        <v>4</v>
      </c>
      <c r="C40" s="55" t="s">
        <v>8</v>
      </c>
      <c r="D40" s="56"/>
      <c r="E40" s="57"/>
      <c r="F40" s="21" t="s">
        <v>24</v>
      </c>
      <c r="G40" s="58">
        <f>SU_NABAVAMAT</f>
        <v>0</v>
      </c>
    </row>
    <row r="41" spans="1:7">
      <c r="B41" s="59"/>
      <c r="C41" s="60"/>
      <c r="D41" s="61"/>
      <c r="E41" s="62"/>
      <c r="F41" s="22"/>
      <c r="G41" s="58"/>
    </row>
    <row r="42" spans="1:7">
      <c r="A42" s="63"/>
      <c r="B42" s="59"/>
      <c r="C42" s="60"/>
      <c r="D42" s="61"/>
      <c r="E42" s="62"/>
      <c r="F42" s="22"/>
      <c r="G42" s="58"/>
    </row>
    <row r="43" spans="1:7" ht="13.5" thickBot="1">
      <c r="A43" s="64"/>
      <c r="B43" s="65"/>
      <c r="C43" s="66"/>
      <c r="D43" s="67"/>
      <c r="E43" s="68"/>
      <c r="F43" s="23"/>
      <c r="G43" s="69"/>
    </row>
    <row r="44" spans="1:7" ht="13.5" thickTop="1">
      <c r="B44" s="53"/>
    </row>
    <row r="45" spans="1:7" s="36" customFormat="1">
      <c r="A45" s="37"/>
      <c r="B45" s="53" t="s">
        <v>9</v>
      </c>
      <c r="C45" s="70"/>
      <c r="D45" s="54"/>
      <c r="F45" s="19" t="s">
        <v>24</v>
      </c>
      <c r="G45" s="71">
        <f>SUM(G30:G41)</f>
        <v>0</v>
      </c>
    </row>
    <row r="46" spans="1:7" s="75" customFormat="1" ht="15.75" thickBot="1">
      <c r="A46" s="72"/>
      <c r="B46" s="73"/>
      <c r="C46" s="72"/>
      <c r="D46" s="72"/>
      <c r="E46" s="72"/>
      <c r="F46" s="129"/>
      <c r="G46" s="74"/>
    </row>
    <row r="47" spans="1:7" s="75" customFormat="1" ht="15">
      <c r="A47" s="34"/>
      <c r="B47" s="31"/>
      <c r="C47" s="34"/>
      <c r="D47" s="34"/>
      <c r="E47" s="34"/>
      <c r="F47" s="15"/>
      <c r="G47" s="35"/>
    </row>
    <row r="48" spans="1:7">
      <c r="A48" s="34"/>
      <c r="B48" s="53" t="s">
        <v>39</v>
      </c>
      <c r="C48" s="76" t="s">
        <v>45</v>
      </c>
      <c r="D48" s="54"/>
      <c r="E48" s="77"/>
      <c r="F48" s="24"/>
      <c r="G48" s="78"/>
    </row>
    <row r="49" spans="1:8" s="83" customFormat="1" ht="12">
      <c r="A49" s="79"/>
      <c r="B49" s="80"/>
      <c r="C49" s="81"/>
      <c r="D49" s="82"/>
      <c r="F49" s="14"/>
      <c r="G49" s="84"/>
    </row>
    <row r="50" spans="1:8" s="83" customFormat="1" ht="72">
      <c r="A50" s="79"/>
      <c r="B50" s="80"/>
      <c r="C50" s="81" t="s">
        <v>119</v>
      </c>
      <c r="D50" s="82"/>
      <c r="F50" s="14"/>
      <c r="G50" s="84"/>
    </row>
    <row r="51" spans="1:8" s="83" customFormat="1" ht="12">
      <c r="A51" s="79"/>
      <c r="B51" s="80">
        <v>1.01</v>
      </c>
      <c r="C51" s="81" t="s">
        <v>16</v>
      </c>
      <c r="D51" s="82" t="s">
        <v>11</v>
      </c>
      <c r="E51" s="83">
        <v>1</v>
      </c>
      <c r="F51" s="14">
        <v>0</v>
      </c>
      <c r="G51" s="84">
        <f>E51*F51</f>
        <v>0</v>
      </c>
    </row>
    <row r="52" spans="1:8" s="83" customFormat="1" ht="12">
      <c r="A52" s="79"/>
      <c r="B52" s="80">
        <v>1.02</v>
      </c>
      <c r="C52" s="81" t="s">
        <v>17</v>
      </c>
      <c r="D52" s="82"/>
      <c r="E52" s="83">
        <v>1</v>
      </c>
      <c r="F52" s="14">
        <v>0</v>
      </c>
      <c r="G52" s="84">
        <f>E52*F52</f>
        <v>0</v>
      </c>
    </row>
    <row r="53" spans="1:8" s="83" customFormat="1" ht="12">
      <c r="A53" s="79"/>
      <c r="B53" s="80"/>
      <c r="C53" s="81"/>
      <c r="D53" s="82"/>
      <c r="F53" s="14"/>
      <c r="G53" s="84"/>
    </row>
    <row r="54" spans="1:8" s="83" customFormat="1" ht="72">
      <c r="A54" s="79"/>
      <c r="B54" s="80">
        <v>1.03</v>
      </c>
      <c r="C54" s="81" t="s">
        <v>15</v>
      </c>
      <c r="D54" s="82" t="s">
        <v>13</v>
      </c>
      <c r="E54" s="83">
        <v>309</v>
      </c>
      <c r="F54" s="14">
        <v>0</v>
      </c>
      <c r="G54" s="84">
        <f>E54*F54</f>
        <v>0</v>
      </c>
    </row>
    <row r="55" spans="1:8" s="92" customFormat="1" ht="12">
      <c r="A55" s="85"/>
      <c r="B55" s="80"/>
      <c r="C55" s="86"/>
      <c r="D55" s="87"/>
      <c r="E55" s="88"/>
      <c r="F55" s="26"/>
      <c r="G55" s="90"/>
      <c r="H55" s="91"/>
    </row>
    <row r="56" spans="1:8" s="92" customFormat="1" ht="60">
      <c r="B56" s="80">
        <v>1.04</v>
      </c>
      <c r="C56" s="93" t="s">
        <v>60</v>
      </c>
      <c r="D56" s="94" t="s">
        <v>11</v>
      </c>
      <c r="E56" s="92">
        <v>29</v>
      </c>
      <c r="F56" s="13">
        <v>0</v>
      </c>
      <c r="G56" s="96">
        <f>F56*E56</f>
        <v>0</v>
      </c>
    </row>
    <row r="57" spans="1:8" s="83" customFormat="1" ht="12">
      <c r="A57" s="79"/>
      <c r="B57" s="80"/>
      <c r="C57" s="81"/>
      <c r="D57" s="82"/>
      <c r="F57" s="14"/>
      <c r="G57" s="84"/>
    </row>
    <row r="58" spans="1:8" s="83" customFormat="1" ht="64.5" customHeight="1">
      <c r="A58" s="79"/>
      <c r="B58" s="80">
        <v>1.05</v>
      </c>
      <c r="C58" s="81" t="s">
        <v>18</v>
      </c>
      <c r="D58" s="82" t="s">
        <v>11</v>
      </c>
      <c r="E58" s="83">
        <v>15</v>
      </c>
      <c r="F58" s="14">
        <v>0</v>
      </c>
      <c r="G58" s="84">
        <f>E58*F58</f>
        <v>0</v>
      </c>
    </row>
    <row r="59" spans="1:8" s="83" customFormat="1" ht="12">
      <c r="A59" s="79"/>
      <c r="B59" s="80"/>
      <c r="C59" s="81"/>
      <c r="D59" s="82"/>
      <c r="F59" s="14"/>
      <c r="G59" s="84"/>
    </row>
    <row r="60" spans="1:8" s="83" customFormat="1" ht="48">
      <c r="A60" s="79"/>
      <c r="B60" s="80">
        <v>1.06</v>
      </c>
      <c r="C60" s="81" t="s">
        <v>75</v>
      </c>
      <c r="D60" s="82" t="s">
        <v>11</v>
      </c>
      <c r="E60" s="83">
        <v>3</v>
      </c>
      <c r="F60" s="14">
        <v>0</v>
      </c>
      <c r="G60" s="84">
        <f>E60*F60</f>
        <v>0</v>
      </c>
    </row>
    <row r="61" spans="1:8" s="83" customFormat="1" ht="12">
      <c r="A61" s="79"/>
      <c r="B61" s="80"/>
      <c r="C61" s="81"/>
      <c r="D61" s="82"/>
      <c r="F61" s="14"/>
      <c r="G61" s="84"/>
    </row>
    <row r="62" spans="1:8" s="36" customFormat="1" ht="84">
      <c r="A62" s="79"/>
      <c r="B62" s="80">
        <v>1.07</v>
      </c>
      <c r="C62" s="81" t="s">
        <v>41</v>
      </c>
      <c r="D62" s="82"/>
      <c r="E62" s="34"/>
      <c r="F62" s="15"/>
      <c r="G62" s="84">
        <f>SUM(G48:G61)*0.1</f>
        <v>0</v>
      </c>
    </row>
    <row r="63" spans="1:8" s="36" customFormat="1">
      <c r="A63" s="30"/>
      <c r="B63" s="80"/>
      <c r="C63" s="32"/>
      <c r="D63" s="33"/>
      <c r="E63" s="34"/>
      <c r="F63" s="15"/>
      <c r="G63" s="84"/>
    </row>
    <row r="64" spans="1:8" s="36" customFormat="1">
      <c r="A64" s="37"/>
      <c r="B64" s="53"/>
      <c r="C64" s="70" t="s">
        <v>46</v>
      </c>
      <c r="D64" s="54"/>
      <c r="F64" s="20" t="s">
        <v>10</v>
      </c>
      <c r="G64" s="71">
        <f>SUM(G48:G62)</f>
        <v>0</v>
      </c>
    </row>
    <row r="65" spans="1:7" s="36" customFormat="1">
      <c r="A65" s="37"/>
      <c r="B65" s="31"/>
      <c r="C65" s="70"/>
      <c r="D65" s="54"/>
      <c r="F65" s="20"/>
      <c r="G65" s="35"/>
    </row>
    <row r="66" spans="1:7">
      <c r="A66" s="37"/>
      <c r="C66" s="70"/>
      <c r="D66" s="54"/>
      <c r="E66" s="36"/>
      <c r="F66" s="20"/>
    </row>
    <row r="67" spans="1:7" s="83" customFormat="1">
      <c r="A67" s="34"/>
      <c r="B67" s="53" t="s">
        <v>40</v>
      </c>
      <c r="C67" s="76" t="s">
        <v>23</v>
      </c>
      <c r="D67" s="54"/>
      <c r="E67" s="77"/>
      <c r="F67" s="24"/>
      <c r="G67" s="78"/>
    </row>
    <row r="68" spans="1:7" s="83" customFormat="1">
      <c r="A68" s="34"/>
      <c r="B68" s="31"/>
      <c r="C68" s="76"/>
      <c r="D68" s="54"/>
      <c r="E68" s="77"/>
      <c r="F68" s="24"/>
      <c r="G68" s="78"/>
    </row>
    <row r="69" spans="1:7" s="92" customFormat="1" ht="48">
      <c r="A69" s="97"/>
      <c r="B69" s="98"/>
      <c r="C69" s="93" t="s">
        <v>61</v>
      </c>
      <c r="D69" s="99"/>
      <c r="E69" s="89"/>
      <c r="F69" s="26"/>
      <c r="G69" s="96"/>
    </row>
    <row r="70" spans="1:7" s="92" customFormat="1" ht="12">
      <c r="A70" s="100"/>
      <c r="B70" s="98"/>
      <c r="C70" s="93"/>
      <c r="D70" s="94"/>
      <c r="F70" s="13"/>
      <c r="G70" s="96"/>
    </row>
    <row r="71" spans="1:7" s="92" customFormat="1" ht="36">
      <c r="A71" s="100"/>
      <c r="B71" s="98">
        <v>2.0099999999999998</v>
      </c>
      <c r="C71" s="93" t="s">
        <v>104</v>
      </c>
      <c r="D71" s="94" t="s">
        <v>13</v>
      </c>
      <c r="E71" s="92">
        <v>145</v>
      </c>
      <c r="F71" s="13">
        <v>0</v>
      </c>
      <c r="G71" s="96">
        <f>E71*F71</f>
        <v>0</v>
      </c>
    </row>
    <row r="72" spans="1:7" s="92" customFormat="1" ht="12">
      <c r="A72" s="100"/>
      <c r="B72" s="98"/>
      <c r="C72" s="93"/>
      <c r="D72" s="94"/>
      <c r="F72" s="13"/>
      <c r="G72" s="96"/>
    </row>
    <row r="73" spans="1:7" s="92" customFormat="1" ht="48">
      <c r="A73" s="100"/>
      <c r="B73" s="98">
        <v>2.02</v>
      </c>
      <c r="C73" s="93" t="s">
        <v>139</v>
      </c>
      <c r="D73" s="94" t="s">
        <v>13</v>
      </c>
      <c r="E73" s="92">
        <v>163</v>
      </c>
      <c r="F73" s="13">
        <v>0</v>
      </c>
      <c r="G73" s="96">
        <f>E73*F73</f>
        <v>0</v>
      </c>
    </row>
    <row r="74" spans="1:7" s="92" customFormat="1" ht="12">
      <c r="A74" s="100"/>
      <c r="B74" s="98"/>
      <c r="C74" s="93"/>
      <c r="D74" s="94"/>
      <c r="F74" s="13"/>
      <c r="G74" s="96"/>
    </row>
    <row r="75" spans="1:7" s="83" customFormat="1" ht="72">
      <c r="A75" s="79"/>
      <c r="B75" s="98">
        <v>2.0299999999999998</v>
      </c>
      <c r="C75" s="81" t="s">
        <v>147</v>
      </c>
      <c r="D75" s="82" t="s">
        <v>11</v>
      </c>
      <c r="E75" s="83">
        <v>18</v>
      </c>
      <c r="F75" s="14">
        <v>0</v>
      </c>
      <c r="G75" s="84">
        <f>E75*F75</f>
        <v>0</v>
      </c>
    </row>
    <row r="76" spans="1:7" s="104" customFormat="1" ht="12">
      <c r="A76" s="101"/>
      <c r="B76" s="98"/>
      <c r="C76" s="102"/>
      <c r="D76" s="103"/>
      <c r="F76" s="13"/>
      <c r="G76" s="95"/>
    </row>
    <row r="77" spans="1:7" s="92" customFormat="1" ht="36">
      <c r="A77" s="100"/>
      <c r="B77" s="98">
        <v>2.04</v>
      </c>
      <c r="C77" s="93" t="s">
        <v>149</v>
      </c>
      <c r="D77" s="94" t="s">
        <v>13</v>
      </c>
      <c r="E77" s="92">
        <v>90</v>
      </c>
      <c r="F77" s="13">
        <v>0</v>
      </c>
      <c r="G77" s="96">
        <f t="shared" ref="G77" si="0">E77*F77</f>
        <v>0</v>
      </c>
    </row>
    <row r="78" spans="1:7" s="92" customFormat="1">
      <c r="A78" s="97"/>
      <c r="B78" s="98"/>
      <c r="C78" s="93"/>
      <c r="D78" s="99"/>
      <c r="E78" s="89"/>
      <c r="F78" s="26"/>
      <c r="G78" s="96"/>
    </row>
    <row r="79" spans="1:7" s="92" customFormat="1" ht="72">
      <c r="A79" s="98"/>
      <c r="B79" s="98">
        <v>2.0499999999999998</v>
      </c>
      <c r="C79" s="93" t="s">
        <v>86</v>
      </c>
      <c r="D79" s="94" t="s">
        <v>20</v>
      </c>
      <c r="E79" s="92">
        <v>1221</v>
      </c>
      <c r="F79" s="13">
        <v>0</v>
      </c>
      <c r="G79" s="96">
        <f>E79*F79</f>
        <v>0</v>
      </c>
    </row>
    <row r="80" spans="1:7" s="92" customFormat="1" ht="12">
      <c r="A80" s="100"/>
      <c r="B80" s="98"/>
      <c r="C80" s="93"/>
      <c r="D80" s="94"/>
      <c r="E80" s="96"/>
      <c r="F80" s="13"/>
      <c r="G80" s="96"/>
    </row>
    <row r="81" spans="1:7" s="91" customFormat="1" ht="48">
      <c r="A81" s="100"/>
      <c r="B81" s="98">
        <v>2.06</v>
      </c>
      <c r="C81" s="93" t="s">
        <v>103</v>
      </c>
      <c r="D81" s="94" t="s">
        <v>19</v>
      </c>
      <c r="E81" s="92">
        <v>8</v>
      </c>
      <c r="F81" s="13">
        <v>0</v>
      </c>
      <c r="G81" s="96">
        <f>E81*F81</f>
        <v>0</v>
      </c>
    </row>
    <row r="82" spans="1:7" s="91" customFormat="1" ht="12">
      <c r="A82" s="100"/>
      <c r="B82" s="98"/>
      <c r="C82" s="93"/>
      <c r="D82" s="94"/>
      <c r="E82" s="92"/>
      <c r="F82" s="13"/>
      <c r="G82" s="96"/>
    </row>
    <row r="83" spans="1:7" s="92" customFormat="1" ht="48">
      <c r="A83" s="98"/>
      <c r="B83" s="98">
        <v>2.0699999999999998</v>
      </c>
      <c r="C83" s="93" t="s">
        <v>99</v>
      </c>
      <c r="D83" s="94" t="s">
        <v>19</v>
      </c>
      <c r="E83" s="92">
        <v>571</v>
      </c>
      <c r="F83" s="13">
        <v>0</v>
      </c>
      <c r="G83" s="96">
        <f>E83*F83</f>
        <v>0</v>
      </c>
    </row>
    <row r="84" spans="1:7" s="92" customFormat="1" ht="12">
      <c r="A84" s="98"/>
      <c r="B84" s="98"/>
      <c r="C84" s="105"/>
      <c r="D84" s="106"/>
      <c r="E84" s="91"/>
      <c r="F84" s="13"/>
      <c r="G84" s="107"/>
    </row>
    <row r="85" spans="1:7" s="92" customFormat="1" ht="48">
      <c r="A85" s="100"/>
      <c r="B85" s="98">
        <v>2.08</v>
      </c>
      <c r="C85" s="93" t="s">
        <v>100</v>
      </c>
      <c r="D85" s="94" t="s">
        <v>19</v>
      </c>
      <c r="E85" s="92">
        <v>64</v>
      </c>
      <c r="F85" s="13">
        <v>0</v>
      </c>
      <c r="G85" s="96">
        <f>E85*F85</f>
        <v>0</v>
      </c>
    </row>
    <row r="86" spans="1:7" s="92" customFormat="1" ht="12">
      <c r="A86" s="100"/>
      <c r="B86" s="98"/>
      <c r="C86" s="93"/>
      <c r="D86" s="94"/>
      <c r="F86" s="13"/>
      <c r="G86" s="96"/>
    </row>
    <row r="87" spans="1:7" s="92" customFormat="1" ht="72">
      <c r="A87" s="100"/>
      <c r="B87" s="98">
        <v>2.09</v>
      </c>
      <c r="C87" s="93" t="s">
        <v>113</v>
      </c>
      <c r="D87" s="94" t="s">
        <v>19</v>
      </c>
      <c r="E87" s="108">
        <v>393</v>
      </c>
      <c r="F87" s="13">
        <v>0</v>
      </c>
      <c r="G87" s="96">
        <f>E87*F87</f>
        <v>0</v>
      </c>
    </row>
    <row r="88" spans="1:7" s="92" customFormat="1" ht="12">
      <c r="A88" s="100"/>
      <c r="B88" s="98"/>
      <c r="C88" s="93"/>
      <c r="D88" s="94"/>
      <c r="E88" s="108"/>
      <c r="F88" s="13"/>
      <c r="G88" s="96"/>
    </row>
    <row r="89" spans="1:7" s="92" customFormat="1" ht="72">
      <c r="A89" s="100"/>
      <c r="B89" s="98">
        <v>2.1</v>
      </c>
      <c r="C89" s="93" t="s">
        <v>34</v>
      </c>
      <c r="D89" s="94" t="s">
        <v>19</v>
      </c>
      <c r="E89" s="108">
        <v>241</v>
      </c>
      <c r="F89" s="13">
        <v>0</v>
      </c>
      <c r="G89" s="96">
        <f>E89*F89</f>
        <v>0</v>
      </c>
    </row>
    <row r="90" spans="1:7" s="92" customFormat="1" ht="12">
      <c r="A90" s="100"/>
      <c r="B90" s="98"/>
      <c r="C90" s="109"/>
      <c r="D90" s="110"/>
      <c r="E90" s="108"/>
      <c r="F90" s="13"/>
      <c r="G90" s="96"/>
    </row>
    <row r="91" spans="1:7" s="111" customFormat="1" ht="24">
      <c r="A91" s="100"/>
      <c r="B91" s="98">
        <v>2.11</v>
      </c>
      <c r="C91" s="93" t="s">
        <v>65</v>
      </c>
      <c r="D91" s="94" t="s">
        <v>19</v>
      </c>
      <c r="E91" s="108">
        <v>241</v>
      </c>
      <c r="F91" s="13">
        <v>0</v>
      </c>
      <c r="G91" s="96">
        <f>F91*E91</f>
        <v>0</v>
      </c>
    </row>
    <row r="92" spans="1:7" s="92" customFormat="1" ht="12">
      <c r="A92" s="100"/>
      <c r="B92" s="98"/>
      <c r="C92" s="93"/>
      <c r="D92" s="94"/>
      <c r="E92" s="108"/>
      <c r="F92" s="13"/>
      <c r="G92" s="96"/>
    </row>
    <row r="93" spans="1:7" s="92" customFormat="1" ht="36">
      <c r="A93" s="100"/>
      <c r="B93" s="98">
        <v>2.12</v>
      </c>
      <c r="C93" s="93" t="s">
        <v>51</v>
      </c>
      <c r="D93" s="94" t="s">
        <v>20</v>
      </c>
      <c r="E93" s="108">
        <v>185</v>
      </c>
      <c r="F93" s="13">
        <v>0</v>
      </c>
      <c r="G93" s="96">
        <f>E93*F93</f>
        <v>0</v>
      </c>
    </row>
    <row r="94" spans="1:7" s="92" customFormat="1" ht="12">
      <c r="A94" s="100"/>
      <c r="B94" s="98"/>
      <c r="C94" s="93"/>
      <c r="D94" s="94"/>
      <c r="F94" s="12"/>
      <c r="G94" s="96"/>
    </row>
    <row r="95" spans="1:7" s="92" customFormat="1" ht="84">
      <c r="A95" s="100"/>
      <c r="B95" s="98">
        <v>2.13</v>
      </c>
      <c r="C95" s="93" t="s">
        <v>37</v>
      </c>
      <c r="D95" s="94" t="s">
        <v>19</v>
      </c>
      <c r="E95" s="92">
        <v>20</v>
      </c>
      <c r="F95" s="13">
        <v>0</v>
      </c>
      <c r="G95" s="96">
        <f>E95*F95</f>
        <v>0</v>
      </c>
    </row>
    <row r="96" spans="1:7" s="92" customFormat="1" ht="12">
      <c r="A96" s="100"/>
      <c r="B96" s="98"/>
      <c r="C96" s="93"/>
      <c r="D96" s="94"/>
      <c r="F96" s="13" t="s">
        <v>31</v>
      </c>
      <c r="G96" s="96"/>
    </row>
    <row r="97" spans="1:7" s="92" customFormat="1" ht="120">
      <c r="A97" s="100"/>
      <c r="B97" s="98">
        <v>2.14</v>
      </c>
      <c r="C97" s="93" t="s">
        <v>48</v>
      </c>
      <c r="D97" s="94" t="s">
        <v>19</v>
      </c>
      <c r="E97" s="92">
        <v>74</v>
      </c>
      <c r="F97" s="13">
        <v>0</v>
      </c>
      <c r="G97" s="96">
        <f>E97*F97</f>
        <v>0</v>
      </c>
    </row>
    <row r="98" spans="1:7" s="92" customFormat="1" ht="12">
      <c r="A98" s="100"/>
      <c r="B98" s="98"/>
      <c r="C98" s="93"/>
      <c r="D98" s="94"/>
      <c r="F98" s="13" t="s">
        <v>31</v>
      </c>
      <c r="G98" s="96"/>
    </row>
    <row r="99" spans="1:7" s="92" customFormat="1" ht="72">
      <c r="A99" s="100"/>
      <c r="B99" s="98">
        <v>2.15</v>
      </c>
      <c r="C99" s="93" t="s">
        <v>114</v>
      </c>
      <c r="D99" s="94" t="s">
        <v>19</v>
      </c>
      <c r="E99" s="108">
        <v>134</v>
      </c>
      <c r="F99" s="13">
        <v>0</v>
      </c>
      <c r="G99" s="96">
        <f>E99*F99</f>
        <v>0</v>
      </c>
    </row>
    <row r="100" spans="1:7" s="92" customFormat="1" ht="12">
      <c r="A100" s="100"/>
      <c r="B100" s="98"/>
      <c r="C100" s="93"/>
      <c r="D100" s="94"/>
      <c r="E100" s="108"/>
      <c r="F100" s="13"/>
      <c r="G100" s="96"/>
    </row>
    <row r="101" spans="1:7" s="92" customFormat="1" ht="72">
      <c r="A101" s="100"/>
      <c r="B101" s="98">
        <v>2.16</v>
      </c>
      <c r="C101" s="93" t="s">
        <v>62</v>
      </c>
      <c r="D101" s="94" t="s">
        <v>19</v>
      </c>
      <c r="E101" s="112">
        <v>134</v>
      </c>
      <c r="F101" s="13">
        <v>0</v>
      </c>
      <c r="G101" s="96">
        <f>E101*F101</f>
        <v>0</v>
      </c>
    </row>
    <row r="102" spans="1:7" s="92" customFormat="1" ht="12">
      <c r="A102" s="100"/>
      <c r="B102" s="98"/>
      <c r="C102" s="93"/>
      <c r="D102" s="94"/>
      <c r="F102" s="13" t="s">
        <v>31</v>
      </c>
      <c r="G102" s="96"/>
    </row>
    <row r="103" spans="1:7" s="92" customFormat="1" ht="48">
      <c r="A103" s="100"/>
      <c r="B103" s="98">
        <v>2.17</v>
      </c>
      <c r="C103" s="93" t="s">
        <v>140</v>
      </c>
      <c r="D103" s="94" t="s">
        <v>19</v>
      </c>
      <c r="E103" s="108">
        <v>260</v>
      </c>
      <c r="F103" s="13">
        <v>0</v>
      </c>
      <c r="G103" s="96">
        <f>E103*F103</f>
        <v>0</v>
      </c>
    </row>
    <row r="104" spans="1:7" s="92" customFormat="1" ht="12">
      <c r="A104" s="100"/>
      <c r="B104" s="98"/>
      <c r="C104" s="93"/>
      <c r="D104" s="94"/>
      <c r="F104" s="13"/>
      <c r="G104" s="96"/>
    </row>
    <row r="105" spans="1:7" s="92" customFormat="1" ht="72">
      <c r="A105" s="100"/>
      <c r="B105" s="98">
        <v>2.1800000000000002</v>
      </c>
      <c r="C105" s="93" t="s">
        <v>145</v>
      </c>
      <c r="D105" s="94" t="s">
        <v>19</v>
      </c>
      <c r="E105" s="108">
        <v>260</v>
      </c>
      <c r="F105" s="13">
        <v>0</v>
      </c>
      <c r="G105" s="96">
        <f>E105*F105</f>
        <v>0</v>
      </c>
    </row>
    <row r="106" spans="1:7" s="92" customFormat="1" ht="12">
      <c r="A106" s="100"/>
      <c r="B106" s="98"/>
      <c r="C106" s="93"/>
      <c r="D106" s="94"/>
      <c r="F106" s="13"/>
      <c r="G106" s="96"/>
    </row>
    <row r="107" spans="1:7" s="92" customFormat="1" ht="60">
      <c r="B107" s="98">
        <v>2.19</v>
      </c>
      <c r="C107" s="113" t="s">
        <v>101</v>
      </c>
      <c r="D107" s="94" t="s">
        <v>19</v>
      </c>
      <c r="E107" s="92">
        <v>260</v>
      </c>
      <c r="F107" s="13">
        <v>0</v>
      </c>
      <c r="G107" s="96">
        <f>E107*F107</f>
        <v>0</v>
      </c>
    </row>
    <row r="108" spans="1:7" s="92" customFormat="1" ht="12">
      <c r="B108" s="98"/>
      <c r="C108" s="113"/>
      <c r="D108" s="94"/>
      <c r="F108" s="13"/>
      <c r="G108" s="96"/>
    </row>
    <row r="109" spans="1:7" s="92" customFormat="1" ht="48">
      <c r="A109" s="100"/>
      <c r="B109" s="98">
        <v>2.2000000000000002</v>
      </c>
      <c r="C109" s="113" t="s">
        <v>148</v>
      </c>
      <c r="D109" s="94" t="s">
        <v>20</v>
      </c>
      <c r="E109" s="92">
        <v>886</v>
      </c>
      <c r="F109" s="13">
        <v>0</v>
      </c>
      <c r="G109" s="96">
        <f>E109*F109</f>
        <v>0</v>
      </c>
    </row>
    <row r="110" spans="1:7" s="92" customFormat="1" ht="12">
      <c r="A110" s="100"/>
      <c r="B110" s="98"/>
      <c r="C110" s="113"/>
      <c r="D110" s="94"/>
      <c r="F110" s="13"/>
      <c r="G110" s="96"/>
    </row>
    <row r="111" spans="1:7" s="92" customFormat="1" ht="72">
      <c r="A111" s="100"/>
      <c r="B111" s="98">
        <v>2.21</v>
      </c>
      <c r="C111" s="113" t="s">
        <v>151</v>
      </c>
      <c r="D111" s="94" t="s">
        <v>20</v>
      </c>
      <c r="E111" s="92">
        <v>1221</v>
      </c>
      <c r="F111" s="13">
        <v>0</v>
      </c>
      <c r="G111" s="96">
        <f>E111*F111</f>
        <v>0</v>
      </c>
    </row>
    <row r="112" spans="1:7" s="92" customFormat="1" ht="12">
      <c r="A112" s="100"/>
      <c r="B112" s="98"/>
      <c r="C112" s="113"/>
      <c r="D112" s="94"/>
      <c r="F112" s="13"/>
      <c r="G112" s="96"/>
    </row>
    <row r="113" spans="1:7" s="92" customFormat="1" ht="36">
      <c r="A113" s="100"/>
      <c r="B113" s="98">
        <v>2.2200000000000002</v>
      </c>
      <c r="C113" s="113" t="s">
        <v>152</v>
      </c>
      <c r="D113" s="94" t="s">
        <v>19</v>
      </c>
      <c r="E113" s="92">
        <v>17</v>
      </c>
      <c r="F113" s="13">
        <v>0</v>
      </c>
      <c r="G113" s="96">
        <f>E113*F113</f>
        <v>0</v>
      </c>
    </row>
    <row r="114" spans="1:7" s="92" customFormat="1" ht="12">
      <c r="A114" s="100"/>
      <c r="B114" s="98"/>
      <c r="C114" s="94"/>
      <c r="E114" s="95"/>
      <c r="F114" s="12"/>
    </row>
    <row r="115" spans="1:7" s="92" customFormat="1" ht="60">
      <c r="A115" s="100"/>
      <c r="B115" s="98">
        <v>2.23</v>
      </c>
      <c r="C115" s="93" t="s">
        <v>146</v>
      </c>
      <c r="D115" s="94" t="s">
        <v>20</v>
      </c>
      <c r="E115" s="92">
        <v>335</v>
      </c>
      <c r="F115" s="13">
        <v>0</v>
      </c>
      <c r="G115" s="96">
        <f>E115*F115</f>
        <v>0</v>
      </c>
    </row>
    <row r="116" spans="1:7" s="92" customFormat="1" ht="12">
      <c r="B116" s="98"/>
      <c r="C116" s="93"/>
      <c r="D116" s="94"/>
      <c r="E116" s="104"/>
      <c r="F116" s="130"/>
      <c r="G116" s="96"/>
    </row>
    <row r="117" spans="1:7" s="92" customFormat="1" ht="60">
      <c r="A117" s="114"/>
      <c r="B117" s="98">
        <v>2.2400000000000002</v>
      </c>
      <c r="C117" s="93" t="s">
        <v>105</v>
      </c>
      <c r="D117" s="94" t="s">
        <v>19</v>
      </c>
      <c r="E117" s="92">
        <v>8</v>
      </c>
      <c r="F117" s="13">
        <v>0</v>
      </c>
      <c r="G117" s="96">
        <f>E117*F117</f>
        <v>0</v>
      </c>
    </row>
    <row r="118" spans="1:7" s="92" customFormat="1" ht="12">
      <c r="A118" s="114"/>
      <c r="B118" s="98"/>
      <c r="C118" s="93"/>
      <c r="D118" s="94"/>
      <c r="F118" s="13"/>
      <c r="G118" s="96"/>
    </row>
    <row r="119" spans="1:7" s="92" customFormat="1" ht="36">
      <c r="A119" s="114"/>
      <c r="B119" s="98">
        <v>2.2500000000000102</v>
      </c>
      <c r="C119" s="93" t="s">
        <v>106</v>
      </c>
      <c r="D119" s="94" t="s">
        <v>20</v>
      </c>
      <c r="E119" s="92">
        <v>37</v>
      </c>
      <c r="F119" s="13">
        <v>0</v>
      </c>
      <c r="G119" s="96">
        <f>E119*F119</f>
        <v>0</v>
      </c>
    </row>
    <row r="120" spans="1:7" s="92" customFormat="1" ht="12">
      <c r="B120" s="98"/>
      <c r="C120" s="93"/>
      <c r="D120" s="94"/>
      <c r="E120" s="104"/>
      <c r="F120" s="130"/>
      <c r="G120" s="96"/>
    </row>
    <row r="121" spans="1:7" s="92" customFormat="1" ht="36">
      <c r="A121" s="100"/>
      <c r="B121" s="98">
        <v>2.26000000000001</v>
      </c>
      <c r="C121" s="113" t="s">
        <v>107</v>
      </c>
      <c r="D121" s="94" t="s">
        <v>13</v>
      </c>
      <c r="E121" s="92">
        <v>145</v>
      </c>
      <c r="F121" s="13">
        <v>0</v>
      </c>
      <c r="G121" s="96">
        <f>E121*F121</f>
        <v>0</v>
      </c>
    </row>
    <row r="122" spans="1:7" s="92" customFormat="1" ht="12">
      <c r="B122" s="98"/>
      <c r="C122" s="93"/>
      <c r="D122" s="94"/>
      <c r="E122" s="104"/>
      <c r="F122" s="130"/>
      <c r="G122" s="96"/>
    </row>
    <row r="123" spans="1:7" s="92" customFormat="1" ht="36">
      <c r="A123" s="100"/>
      <c r="B123" s="98">
        <v>2.2700000000000098</v>
      </c>
      <c r="C123" s="113" t="s">
        <v>138</v>
      </c>
      <c r="D123" s="94" t="s">
        <v>13</v>
      </c>
      <c r="E123" s="92">
        <v>154</v>
      </c>
      <c r="F123" s="13">
        <v>0</v>
      </c>
      <c r="G123" s="96">
        <f>E123*F123</f>
        <v>0</v>
      </c>
    </row>
    <row r="124" spans="1:7" s="92" customFormat="1" ht="12">
      <c r="A124" s="100"/>
      <c r="B124" s="98"/>
      <c r="C124" s="113"/>
      <c r="D124" s="94"/>
      <c r="F124" s="13"/>
      <c r="G124" s="96"/>
    </row>
    <row r="125" spans="1:7" s="92" customFormat="1" ht="60">
      <c r="A125" s="100"/>
      <c r="B125" s="98">
        <v>2.28000000000001</v>
      </c>
      <c r="C125" s="115" t="s">
        <v>150</v>
      </c>
      <c r="D125" s="94" t="s">
        <v>13</v>
      </c>
      <c r="E125" s="92">
        <v>9</v>
      </c>
      <c r="F125" s="13">
        <v>0</v>
      </c>
      <c r="G125" s="96">
        <f>E125*F125</f>
        <v>0</v>
      </c>
    </row>
    <row r="126" spans="1:7" s="92" customFormat="1" ht="12">
      <c r="B126" s="98"/>
      <c r="C126" s="93"/>
      <c r="D126" s="94"/>
      <c r="E126" s="104"/>
      <c r="F126" s="130"/>
      <c r="G126" s="96"/>
    </row>
    <row r="127" spans="1:7" s="92" customFormat="1" ht="60">
      <c r="A127" s="100"/>
      <c r="B127" s="98">
        <v>2.2900000000000098</v>
      </c>
      <c r="C127" s="93" t="s">
        <v>35</v>
      </c>
      <c r="D127" s="94" t="s">
        <v>11</v>
      </c>
      <c r="E127" s="108">
        <v>13</v>
      </c>
      <c r="F127" s="13">
        <v>0</v>
      </c>
      <c r="G127" s="96">
        <f>E127*F127</f>
        <v>0</v>
      </c>
    </row>
    <row r="128" spans="1:7" s="92" customFormat="1" ht="12">
      <c r="A128" s="100"/>
      <c r="B128" s="98"/>
      <c r="C128" s="93"/>
      <c r="D128" s="94"/>
      <c r="F128" s="13"/>
      <c r="G128" s="96"/>
    </row>
    <row r="129" spans="1:7" s="92" customFormat="1" ht="72">
      <c r="A129" s="100"/>
      <c r="B129" s="98">
        <v>2.30000000000001</v>
      </c>
      <c r="C129" s="93" t="s">
        <v>36</v>
      </c>
      <c r="D129" s="94" t="s">
        <v>11</v>
      </c>
      <c r="E129" s="92">
        <v>12</v>
      </c>
      <c r="F129" s="13">
        <v>0</v>
      </c>
      <c r="G129" s="96">
        <f>E129*F129</f>
        <v>0</v>
      </c>
    </row>
    <row r="130" spans="1:7" s="92" customFormat="1" ht="12">
      <c r="A130" s="100"/>
      <c r="B130" s="98"/>
      <c r="C130" s="93"/>
      <c r="D130" s="94"/>
      <c r="F130" s="13"/>
      <c r="G130" s="96"/>
    </row>
    <row r="131" spans="1:7" s="92" customFormat="1" ht="84">
      <c r="A131" s="100"/>
      <c r="B131" s="98">
        <v>2.3100000000000098</v>
      </c>
      <c r="C131" s="93" t="s">
        <v>134</v>
      </c>
      <c r="D131" s="94" t="s">
        <v>11</v>
      </c>
      <c r="E131" s="92">
        <v>6</v>
      </c>
      <c r="F131" s="13">
        <v>0</v>
      </c>
      <c r="G131" s="96">
        <f>E131*F131</f>
        <v>0</v>
      </c>
    </row>
    <row r="132" spans="1:7" s="92" customFormat="1" ht="12">
      <c r="A132" s="100"/>
      <c r="B132" s="98"/>
      <c r="C132" s="93"/>
      <c r="D132" s="94"/>
      <c r="F132" s="13"/>
      <c r="G132" s="96"/>
    </row>
    <row r="133" spans="1:7" s="92" customFormat="1" ht="48">
      <c r="A133" s="100"/>
      <c r="B133" s="98">
        <v>2.3200000000000101</v>
      </c>
      <c r="C133" s="93" t="s">
        <v>53</v>
      </c>
      <c r="D133" s="94" t="s">
        <v>11</v>
      </c>
      <c r="E133" s="92">
        <v>5</v>
      </c>
      <c r="F133" s="13">
        <v>0</v>
      </c>
      <c r="G133" s="96">
        <f>E133*F133</f>
        <v>0</v>
      </c>
    </row>
    <row r="134" spans="1:7" s="92" customFormat="1" ht="12">
      <c r="A134" s="100"/>
      <c r="B134" s="98"/>
      <c r="C134" s="94"/>
      <c r="E134" s="96"/>
      <c r="F134" s="13"/>
      <c r="G134" s="96"/>
    </row>
    <row r="135" spans="1:7" s="92" customFormat="1" ht="84">
      <c r="A135" s="79"/>
      <c r="C135" s="81" t="s">
        <v>54</v>
      </c>
      <c r="D135" s="82"/>
      <c r="E135" s="83"/>
      <c r="F135" s="14"/>
      <c r="G135" s="84"/>
    </row>
    <row r="136" spans="1:7" s="92" customFormat="1" ht="72">
      <c r="A136" s="100"/>
      <c r="B136" s="98">
        <v>2.33</v>
      </c>
      <c r="C136" s="93" t="s">
        <v>76</v>
      </c>
      <c r="D136" s="94" t="s">
        <v>11</v>
      </c>
      <c r="E136" s="92">
        <v>9</v>
      </c>
      <c r="F136" s="13">
        <v>0</v>
      </c>
      <c r="G136" s="96">
        <f>E136*F136</f>
        <v>0</v>
      </c>
    </row>
    <row r="137" spans="1:7" s="92" customFormat="1" ht="60">
      <c r="A137" s="100"/>
      <c r="B137" s="98">
        <v>2.34</v>
      </c>
      <c r="C137" s="93" t="s">
        <v>120</v>
      </c>
      <c r="D137" s="94" t="s">
        <v>11</v>
      </c>
      <c r="E137" s="92">
        <v>7</v>
      </c>
      <c r="F137" s="13">
        <v>0</v>
      </c>
      <c r="G137" s="96">
        <f>E137*F137</f>
        <v>0</v>
      </c>
    </row>
    <row r="138" spans="1:7" s="92" customFormat="1" ht="72">
      <c r="A138" s="100"/>
      <c r="B138" s="98">
        <v>2.35</v>
      </c>
      <c r="C138" s="93" t="s">
        <v>85</v>
      </c>
      <c r="D138" s="94" t="s">
        <v>11</v>
      </c>
      <c r="E138" s="92">
        <v>6</v>
      </c>
      <c r="F138" s="13">
        <v>0</v>
      </c>
      <c r="G138" s="96">
        <f>E138*F138</f>
        <v>0</v>
      </c>
    </row>
    <row r="139" spans="1:7" s="83" customFormat="1" ht="60">
      <c r="A139" s="79"/>
      <c r="B139" s="98">
        <v>2.36</v>
      </c>
      <c r="C139" s="93" t="s">
        <v>94</v>
      </c>
      <c r="D139" s="82" t="s">
        <v>11</v>
      </c>
      <c r="E139" s="83">
        <v>2</v>
      </c>
      <c r="F139" s="28">
        <v>0</v>
      </c>
      <c r="G139" s="84">
        <f>E139*F139</f>
        <v>0</v>
      </c>
    </row>
    <row r="140" spans="1:7" s="83" customFormat="1" ht="12">
      <c r="A140" s="79"/>
      <c r="B140" s="98"/>
      <c r="C140" s="82"/>
      <c r="E140" s="116"/>
      <c r="F140" s="11"/>
    </row>
    <row r="141" spans="1:7" s="83" customFormat="1" ht="84">
      <c r="A141" s="79"/>
      <c r="B141" s="98">
        <v>2.37</v>
      </c>
      <c r="C141" s="81" t="s">
        <v>115</v>
      </c>
      <c r="D141" s="82" t="s">
        <v>11</v>
      </c>
      <c r="E141" s="83">
        <v>1</v>
      </c>
      <c r="F141" s="28">
        <v>0</v>
      </c>
      <c r="G141" s="84">
        <f>E141*F141</f>
        <v>0</v>
      </c>
    </row>
    <row r="142" spans="1:7" s="83" customFormat="1" ht="12">
      <c r="A142" s="79"/>
      <c r="B142" s="98"/>
      <c r="C142" s="81"/>
      <c r="D142" s="82"/>
      <c r="F142" s="28"/>
      <c r="G142" s="84"/>
    </row>
    <row r="143" spans="1:7" s="97" customFormat="1" ht="60">
      <c r="A143" s="100"/>
      <c r="B143" s="98">
        <v>2.38</v>
      </c>
      <c r="C143" s="93" t="s">
        <v>102</v>
      </c>
      <c r="D143" s="94" t="s">
        <v>13</v>
      </c>
      <c r="E143" s="92">
        <v>309</v>
      </c>
      <c r="F143" s="13">
        <v>0</v>
      </c>
      <c r="G143" s="96">
        <f>E143*F143</f>
        <v>0</v>
      </c>
    </row>
    <row r="144" spans="1:7" s="83" customFormat="1" ht="12">
      <c r="A144" s="79"/>
      <c r="B144" s="98"/>
      <c r="C144" s="82"/>
      <c r="E144" s="116"/>
      <c r="F144" s="11"/>
    </row>
    <row r="145" spans="1:7" s="83" customFormat="1" ht="36">
      <c r="A145" s="79"/>
      <c r="B145" s="98">
        <v>2.39</v>
      </c>
      <c r="C145" s="81" t="s">
        <v>21</v>
      </c>
      <c r="D145" s="82" t="s">
        <v>22</v>
      </c>
      <c r="E145" s="83">
        <v>20</v>
      </c>
      <c r="F145" s="27">
        <v>0</v>
      </c>
      <c r="G145" s="84">
        <f>E145*F145</f>
        <v>0</v>
      </c>
    </row>
    <row r="146" spans="1:7" s="83" customFormat="1" ht="12">
      <c r="A146" s="79"/>
      <c r="B146" s="98"/>
      <c r="C146" s="81"/>
      <c r="D146" s="82"/>
      <c r="F146" s="27"/>
      <c r="G146" s="84"/>
    </row>
    <row r="147" spans="1:7" s="83" customFormat="1" ht="24">
      <c r="A147" s="79"/>
      <c r="B147" s="98">
        <v>2.4</v>
      </c>
      <c r="C147" s="81" t="s">
        <v>84</v>
      </c>
      <c r="D147" s="82" t="s">
        <v>20</v>
      </c>
      <c r="E147" s="83">
        <v>1545</v>
      </c>
      <c r="F147" s="27">
        <v>0</v>
      </c>
      <c r="G147" s="84">
        <f>E147*F147</f>
        <v>0</v>
      </c>
    </row>
    <row r="148" spans="1:7" s="83" customFormat="1" ht="12">
      <c r="A148" s="79"/>
      <c r="B148" s="98"/>
      <c r="C148" s="81"/>
      <c r="D148" s="82"/>
      <c r="F148" s="14"/>
      <c r="G148" s="84"/>
    </row>
    <row r="149" spans="1:7" ht="84">
      <c r="A149" s="79"/>
      <c r="B149" s="98">
        <v>2.41</v>
      </c>
      <c r="C149" s="81" t="s">
        <v>42</v>
      </c>
      <c r="D149" s="82"/>
      <c r="E149" s="83"/>
      <c r="F149" s="14"/>
      <c r="G149" s="84">
        <f>SUM(G67:G148)*0.1</f>
        <v>0</v>
      </c>
    </row>
    <row r="150" spans="1:7" s="36" customFormat="1">
      <c r="A150" s="30"/>
      <c r="B150" s="31"/>
      <c r="C150" s="32"/>
      <c r="D150" s="33"/>
      <c r="E150" s="34"/>
      <c r="F150" s="15"/>
      <c r="G150" s="35"/>
    </row>
    <row r="151" spans="1:7" s="36" customFormat="1">
      <c r="A151" s="37"/>
      <c r="B151" s="53"/>
      <c r="C151" s="70" t="s">
        <v>23</v>
      </c>
      <c r="D151" s="54"/>
      <c r="F151" s="20" t="s">
        <v>10</v>
      </c>
      <c r="G151" s="71">
        <f>SUM(G67:G150)</f>
        <v>0</v>
      </c>
    </row>
    <row r="152" spans="1:7">
      <c r="A152" s="37"/>
      <c r="C152" s="70"/>
      <c r="D152" s="54"/>
      <c r="E152" s="36"/>
      <c r="F152" s="20"/>
    </row>
    <row r="153" spans="1:7" s="36" customFormat="1">
      <c r="A153" s="117"/>
      <c r="B153" s="31"/>
      <c r="C153" s="70"/>
      <c r="D153" s="54"/>
      <c r="F153" s="20"/>
      <c r="G153" s="35"/>
    </row>
    <row r="154" spans="1:7" s="83" customFormat="1">
      <c r="A154" s="36"/>
      <c r="B154" s="53">
        <v>3</v>
      </c>
      <c r="C154" s="37" t="s">
        <v>7</v>
      </c>
      <c r="D154" s="54"/>
      <c r="E154" s="36"/>
      <c r="F154" s="20"/>
      <c r="G154" s="35"/>
    </row>
    <row r="155" spans="1:7" s="83" customFormat="1" ht="12">
      <c r="A155" s="118"/>
      <c r="B155" s="80"/>
      <c r="C155" s="119"/>
      <c r="D155" s="120"/>
      <c r="E155" s="121"/>
      <c r="F155" s="25"/>
      <c r="G155" s="84"/>
    </row>
    <row r="156" spans="1:7" s="83" customFormat="1" ht="60">
      <c r="A156" s="79"/>
      <c r="B156" s="80"/>
      <c r="C156" s="81" t="s">
        <v>49</v>
      </c>
      <c r="D156" s="82"/>
      <c r="F156" s="14"/>
      <c r="G156" s="84"/>
    </row>
    <row r="157" spans="1:7" s="83" customFormat="1" ht="12">
      <c r="A157" s="79"/>
      <c r="B157" s="80">
        <v>3.01</v>
      </c>
      <c r="C157" s="81" t="s">
        <v>16</v>
      </c>
      <c r="D157" s="82" t="s">
        <v>11</v>
      </c>
      <c r="E157" s="83">
        <v>1</v>
      </c>
      <c r="F157" s="14">
        <v>0</v>
      </c>
      <c r="G157" s="84">
        <f>E157*F157</f>
        <v>0</v>
      </c>
    </row>
    <row r="158" spans="1:7" s="83" customFormat="1" ht="12">
      <c r="A158" s="79"/>
      <c r="B158" s="80">
        <v>3.02</v>
      </c>
      <c r="C158" s="81" t="s">
        <v>17</v>
      </c>
      <c r="D158" s="82" t="s">
        <v>11</v>
      </c>
      <c r="E158" s="83">
        <v>1</v>
      </c>
      <c r="F158" s="14">
        <v>0</v>
      </c>
      <c r="G158" s="84">
        <f>E158*F158</f>
        <v>0</v>
      </c>
    </row>
    <row r="159" spans="1:7" s="83" customFormat="1" ht="12">
      <c r="A159" s="79"/>
      <c r="B159" s="80"/>
      <c r="C159" s="81"/>
      <c r="D159" s="82"/>
      <c r="F159" s="14"/>
      <c r="G159" s="84"/>
    </row>
    <row r="160" spans="1:7" s="83" customFormat="1" ht="36">
      <c r="A160" s="79"/>
      <c r="B160" s="80">
        <v>3.03</v>
      </c>
      <c r="C160" s="81" t="s">
        <v>50</v>
      </c>
      <c r="D160" s="82" t="s">
        <v>11</v>
      </c>
      <c r="E160" s="83">
        <v>2</v>
      </c>
      <c r="F160" s="14">
        <v>0</v>
      </c>
      <c r="G160" s="84">
        <f>E160*F160</f>
        <v>0</v>
      </c>
    </row>
    <row r="161" spans="1:7" s="83" customFormat="1" ht="12">
      <c r="A161" s="79"/>
      <c r="B161" s="80"/>
      <c r="C161" s="81"/>
      <c r="D161" s="82"/>
      <c r="F161" s="14"/>
      <c r="G161" s="84"/>
    </row>
    <row r="162" spans="1:7" s="83" customFormat="1" ht="48">
      <c r="A162" s="79"/>
      <c r="B162" s="80">
        <v>3.04</v>
      </c>
      <c r="C162" s="81" t="s">
        <v>77</v>
      </c>
      <c r="D162" s="82" t="s">
        <v>11</v>
      </c>
      <c r="E162" s="83">
        <v>2</v>
      </c>
      <c r="F162" s="14">
        <v>0</v>
      </c>
      <c r="G162" s="84">
        <f>E162*F162</f>
        <v>0</v>
      </c>
    </row>
    <row r="163" spans="1:7" s="83" customFormat="1" ht="12">
      <c r="A163" s="118"/>
      <c r="B163" s="80"/>
      <c r="C163" s="81"/>
      <c r="D163" s="82"/>
      <c r="F163" s="14"/>
      <c r="G163" s="84"/>
    </row>
    <row r="164" spans="1:7" s="92" customFormat="1" ht="72">
      <c r="A164" s="79"/>
      <c r="B164" s="80">
        <v>3.05</v>
      </c>
      <c r="C164" s="81" t="s">
        <v>63</v>
      </c>
      <c r="D164" s="82" t="s">
        <v>11</v>
      </c>
      <c r="E164" s="83">
        <v>27</v>
      </c>
      <c r="F164" s="14">
        <v>0</v>
      </c>
      <c r="G164" s="84">
        <f>E164*F164</f>
        <v>0</v>
      </c>
    </row>
    <row r="165" spans="1:7" s="83" customFormat="1" ht="12">
      <c r="A165" s="79"/>
      <c r="B165" s="80"/>
      <c r="C165" s="81"/>
      <c r="D165" s="82"/>
      <c r="F165" s="14"/>
      <c r="G165" s="84"/>
    </row>
    <row r="166" spans="1:7" s="83" customFormat="1" ht="48">
      <c r="A166" s="79"/>
      <c r="B166" s="80">
        <v>3.06</v>
      </c>
      <c r="C166" s="81" t="s">
        <v>67</v>
      </c>
      <c r="D166" s="82" t="s">
        <v>13</v>
      </c>
      <c r="E166" s="83">
        <v>309</v>
      </c>
      <c r="F166" s="14">
        <v>0</v>
      </c>
      <c r="G166" s="84">
        <f>E166*F166</f>
        <v>0</v>
      </c>
    </row>
    <row r="167" spans="1:7" s="83" customFormat="1" ht="12">
      <c r="A167" s="79"/>
      <c r="B167" s="80"/>
      <c r="C167" s="81"/>
      <c r="D167" s="82"/>
      <c r="F167" s="14"/>
      <c r="G167" s="84"/>
    </row>
    <row r="168" spans="1:7" s="83" customFormat="1" ht="60">
      <c r="A168" s="79"/>
      <c r="B168" s="80">
        <v>3.07</v>
      </c>
      <c r="C168" s="81" t="s">
        <v>66</v>
      </c>
      <c r="D168" s="82" t="s">
        <v>11</v>
      </c>
      <c r="E168" s="83">
        <v>48</v>
      </c>
      <c r="F168" s="14">
        <v>0</v>
      </c>
      <c r="G168" s="84">
        <f>E168*F168</f>
        <v>0</v>
      </c>
    </row>
    <row r="169" spans="1:7" s="83" customFormat="1" ht="12">
      <c r="A169" s="79"/>
      <c r="B169" s="80"/>
      <c r="C169" s="81"/>
      <c r="D169" s="82"/>
      <c r="F169" s="14"/>
      <c r="G169" s="84"/>
    </row>
    <row r="170" spans="1:7" s="83" customFormat="1" ht="60">
      <c r="A170" s="79"/>
      <c r="B170" s="80">
        <v>3.08</v>
      </c>
      <c r="C170" s="81" t="s">
        <v>109</v>
      </c>
      <c r="D170" s="82" t="s">
        <v>11</v>
      </c>
      <c r="E170" s="83">
        <v>2</v>
      </c>
      <c r="F170" s="14">
        <v>0</v>
      </c>
      <c r="G170" s="84">
        <f>E170*F170</f>
        <v>0</v>
      </c>
    </row>
    <row r="171" spans="1:7" s="83" customFormat="1" ht="12">
      <c r="A171" s="79"/>
      <c r="B171" s="80"/>
      <c r="C171" s="81"/>
      <c r="D171" s="82"/>
      <c r="F171" s="14"/>
      <c r="G171" s="84"/>
    </row>
    <row r="172" spans="1:7" s="83" customFormat="1" ht="60">
      <c r="A172" s="79"/>
      <c r="B172" s="80">
        <v>3.09</v>
      </c>
      <c r="C172" s="81" t="s">
        <v>121</v>
      </c>
      <c r="D172" s="82" t="s">
        <v>11</v>
      </c>
      <c r="E172" s="83">
        <v>2</v>
      </c>
      <c r="F172" s="14">
        <v>0</v>
      </c>
      <c r="G172" s="84">
        <f>E172*F172</f>
        <v>0</v>
      </c>
    </row>
    <row r="173" spans="1:7" s="83" customFormat="1" ht="12">
      <c r="A173" s="79"/>
      <c r="B173" s="80"/>
      <c r="C173" s="81"/>
      <c r="D173" s="82"/>
      <c r="F173" s="14"/>
      <c r="G173" s="84"/>
    </row>
    <row r="174" spans="1:7" s="83" customFormat="1" ht="48">
      <c r="A174" s="79"/>
      <c r="B174" s="80">
        <v>3.1</v>
      </c>
      <c r="C174" s="81" t="s">
        <v>55</v>
      </c>
      <c r="D174" s="82" t="s">
        <v>13</v>
      </c>
      <c r="E174" s="83">
        <v>309</v>
      </c>
      <c r="F174" s="14">
        <v>0</v>
      </c>
      <c r="G174" s="84">
        <f>E174*F174</f>
        <v>0</v>
      </c>
    </row>
    <row r="175" spans="1:7" s="83" customFormat="1" ht="12" customHeight="1">
      <c r="A175" s="79"/>
      <c r="B175" s="80"/>
      <c r="C175" s="81"/>
      <c r="D175" s="82"/>
      <c r="F175" s="14"/>
      <c r="G175" s="84"/>
    </row>
    <row r="176" spans="1:7" s="83" customFormat="1" ht="24">
      <c r="A176" s="79"/>
      <c r="B176" s="80">
        <v>3.11</v>
      </c>
      <c r="C176" s="81" t="s">
        <v>110</v>
      </c>
      <c r="D176" s="82" t="s">
        <v>11</v>
      </c>
      <c r="E176" s="83">
        <v>5</v>
      </c>
      <c r="F176" s="14">
        <v>0</v>
      </c>
      <c r="G176" s="84">
        <f>E176*F176</f>
        <v>0</v>
      </c>
    </row>
    <row r="177" spans="1:7" s="83" customFormat="1" ht="12.75" customHeight="1">
      <c r="A177" s="79"/>
      <c r="B177" s="80"/>
      <c r="C177" s="81"/>
      <c r="D177" s="82"/>
      <c r="F177" s="14"/>
      <c r="G177" s="84"/>
    </row>
    <row r="178" spans="1:7" s="83" customFormat="1" ht="24">
      <c r="A178" s="79"/>
      <c r="B178" s="80">
        <v>3.12</v>
      </c>
      <c r="C178" s="81" t="s">
        <v>47</v>
      </c>
      <c r="D178" s="82" t="s">
        <v>11</v>
      </c>
      <c r="E178" s="83">
        <v>11</v>
      </c>
      <c r="F178" s="14">
        <v>0</v>
      </c>
      <c r="G178" s="84">
        <f>E178*F178</f>
        <v>0</v>
      </c>
    </row>
    <row r="179" spans="1:7" s="83" customFormat="1" ht="12">
      <c r="A179" s="79"/>
      <c r="B179" s="80"/>
      <c r="C179" s="81"/>
      <c r="D179" s="82"/>
      <c r="F179" s="14"/>
      <c r="G179" s="84"/>
    </row>
    <row r="180" spans="1:7" s="83" customFormat="1" ht="24">
      <c r="A180" s="79"/>
      <c r="B180" s="80">
        <v>3.13</v>
      </c>
      <c r="C180" s="81" t="s">
        <v>68</v>
      </c>
      <c r="D180" s="82" t="s">
        <v>11</v>
      </c>
      <c r="E180" s="83">
        <v>17</v>
      </c>
      <c r="F180" s="14">
        <v>0</v>
      </c>
      <c r="G180" s="84">
        <f>E180*F180</f>
        <v>0</v>
      </c>
    </row>
    <row r="181" spans="1:7" s="83" customFormat="1" ht="12">
      <c r="A181" s="79"/>
      <c r="B181" s="80"/>
      <c r="C181" s="81"/>
      <c r="D181" s="82"/>
      <c r="F181" s="14"/>
      <c r="G181" s="84"/>
    </row>
    <row r="182" spans="1:7" s="83" customFormat="1" ht="24">
      <c r="A182" s="79"/>
      <c r="B182" s="80">
        <v>3.14</v>
      </c>
      <c r="C182" s="81" t="s">
        <v>122</v>
      </c>
      <c r="D182" s="82" t="s">
        <v>11</v>
      </c>
      <c r="E182" s="83">
        <v>1</v>
      </c>
      <c r="F182" s="14">
        <v>0</v>
      </c>
      <c r="G182" s="84">
        <f>E182*F182</f>
        <v>0</v>
      </c>
    </row>
    <row r="183" spans="1:7" s="83" customFormat="1" ht="12">
      <c r="A183" s="79"/>
      <c r="B183" s="80"/>
      <c r="C183" s="81"/>
      <c r="D183" s="82"/>
      <c r="F183" s="14"/>
      <c r="G183" s="84"/>
    </row>
    <row r="184" spans="1:7" s="83" customFormat="1" ht="24">
      <c r="A184" s="79"/>
      <c r="B184" s="80">
        <v>3.15</v>
      </c>
      <c r="C184" s="81" t="s">
        <v>78</v>
      </c>
      <c r="D184" s="82" t="s">
        <v>11</v>
      </c>
      <c r="E184" s="83">
        <v>4</v>
      </c>
      <c r="F184" s="14">
        <v>0</v>
      </c>
      <c r="G184" s="84">
        <f>E184*F184</f>
        <v>0</v>
      </c>
    </row>
    <row r="185" spans="1:7" s="83" customFormat="1" ht="12">
      <c r="A185" s="79"/>
      <c r="B185" s="80"/>
      <c r="C185" s="81"/>
      <c r="D185" s="82"/>
      <c r="F185" s="14"/>
      <c r="G185" s="84"/>
    </row>
    <row r="186" spans="1:7" s="83" customFormat="1" ht="24">
      <c r="A186" s="79"/>
      <c r="B186" s="80">
        <v>3.16</v>
      </c>
      <c r="C186" s="81" t="s">
        <v>123</v>
      </c>
      <c r="D186" s="82" t="s">
        <v>11</v>
      </c>
      <c r="E186" s="83">
        <v>2</v>
      </c>
      <c r="F186" s="14">
        <v>0</v>
      </c>
      <c r="G186" s="84">
        <f>E186*F186</f>
        <v>0</v>
      </c>
    </row>
    <row r="187" spans="1:7" s="83" customFormat="1" ht="12">
      <c r="A187" s="79"/>
      <c r="B187" s="80"/>
      <c r="C187" s="81"/>
      <c r="D187" s="82"/>
      <c r="F187" s="14"/>
      <c r="G187" s="84"/>
    </row>
    <row r="188" spans="1:7" s="83" customFormat="1" ht="24">
      <c r="A188" s="79"/>
      <c r="B188" s="80">
        <v>3.17</v>
      </c>
      <c r="C188" s="81" t="s">
        <v>141</v>
      </c>
      <c r="D188" s="82" t="s">
        <v>11</v>
      </c>
      <c r="E188" s="83">
        <v>1</v>
      </c>
      <c r="F188" s="14">
        <v>0</v>
      </c>
      <c r="G188" s="84">
        <f>E188*F188</f>
        <v>0</v>
      </c>
    </row>
    <row r="189" spans="1:7" s="83" customFormat="1" ht="12">
      <c r="A189" s="79"/>
      <c r="B189" s="80"/>
      <c r="C189" s="81"/>
      <c r="D189" s="82"/>
      <c r="F189" s="14"/>
      <c r="G189" s="84"/>
    </row>
    <row r="190" spans="1:7" s="83" customFormat="1" ht="48">
      <c r="A190" s="79"/>
      <c r="B190" s="80">
        <v>3.18</v>
      </c>
      <c r="C190" s="81" t="s">
        <v>108</v>
      </c>
      <c r="D190" s="82" t="s">
        <v>11</v>
      </c>
      <c r="E190" s="83">
        <v>6</v>
      </c>
      <c r="F190" s="14">
        <v>0</v>
      </c>
      <c r="G190" s="84">
        <f>E190*F190</f>
        <v>0</v>
      </c>
    </row>
    <row r="191" spans="1:7" s="83" customFormat="1" ht="12">
      <c r="A191" s="79"/>
      <c r="B191" s="80"/>
      <c r="C191" s="81"/>
      <c r="D191" s="82"/>
      <c r="F191" s="14"/>
      <c r="G191" s="84"/>
    </row>
    <row r="192" spans="1:7" s="83" customFormat="1" ht="60">
      <c r="A192" s="79"/>
      <c r="B192" s="80">
        <v>3.19</v>
      </c>
      <c r="C192" s="81" t="s">
        <v>71</v>
      </c>
      <c r="D192" s="82" t="s">
        <v>11</v>
      </c>
      <c r="E192" s="83">
        <v>1</v>
      </c>
      <c r="F192" s="14">
        <v>0</v>
      </c>
      <c r="G192" s="84">
        <f>E192*F192</f>
        <v>0</v>
      </c>
    </row>
    <row r="193" spans="1:7" s="83" customFormat="1" ht="12">
      <c r="A193" s="79"/>
      <c r="B193" s="80"/>
      <c r="C193" s="81"/>
      <c r="D193" s="82"/>
      <c r="F193" s="14"/>
      <c r="G193" s="84"/>
    </row>
    <row r="194" spans="1:7" s="83" customFormat="1" ht="48">
      <c r="A194" s="79"/>
      <c r="B194" s="80">
        <v>3.2</v>
      </c>
      <c r="C194" s="81" t="s">
        <v>124</v>
      </c>
      <c r="D194" s="82" t="s">
        <v>11</v>
      </c>
      <c r="E194" s="83">
        <v>2</v>
      </c>
      <c r="F194" s="14">
        <v>0</v>
      </c>
      <c r="G194" s="84">
        <f>E194*F194</f>
        <v>0</v>
      </c>
    </row>
    <row r="195" spans="1:7" s="83" customFormat="1" ht="12">
      <c r="A195" s="79"/>
      <c r="B195" s="80"/>
      <c r="C195" s="81"/>
      <c r="D195" s="82"/>
      <c r="F195" s="14"/>
      <c r="G195" s="84"/>
    </row>
    <row r="196" spans="1:7" s="83" customFormat="1" ht="48">
      <c r="A196" s="79"/>
      <c r="B196" s="80">
        <v>3.21</v>
      </c>
      <c r="C196" s="81" t="s">
        <v>79</v>
      </c>
      <c r="D196" s="82" t="s">
        <v>11</v>
      </c>
      <c r="E196" s="83">
        <v>2</v>
      </c>
      <c r="F196" s="14">
        <v>0</v>
      </c>
      <c r="G196" s="84">
        <f>E196*F196</f>
        <v>0</v>
      </c>
    </row>
    <row r="197" spans="1:7" s="83" customFormat="1" ht="12">
      <c r="A197" s="79"/>
      <c r="B197" s="80"/>
      <c r="C197" s="81"/>
      <c r="D197" s="82"/>
      <c r="F197" s="14"/>
      <c r="G197" s="84"/>
    </row>
    <row r="198" spans="1:7" s="83" customFormat="1" ht="48">
      <c r="A198" s="79"/>
      <c r="B198" s="80">
        <v>3.22</v>
      </c>
      <c r="C198" s="81" t="s">
        <v>125</v>
      </c>
      <c r="D198" s="82" t="s">
        <v>11</v>
      </c>
      <c r="E198" s="83">
        <v>1</v>
      </c>
      <c r="F198" s="14">
        <v>0</v>
      </c>
      <c r="G198" s="84">
        <f>E198*F198</f>
        <v>0</v>
      </c>
    </row>
    <row r="199" spans="1:7" s="83" customFormat="1" ht="12">
      <c r="A199" s="79"/>
      <c r="B199" s="80"/>
      <c r="C199" s="81"/>
      <c r="D199" s="82"/>
      <c r="F199" s="14"/>
      <c r="G199" s="84"/>
    </row>
    <row r="200" spans="1:7" s="83" customFormat="1" ht="47.25" customHeight="1">
      <c r="A200" s="79"/>
      <c r="B200" s="80">
        <v>3.23</v>
      </c>
      <c r="C200" s="122" t="s">
        <v>112</v>
      </c>
      <c r="D200" s="123" t="s">
        <v>11</v>
      </c>
      <c r="E200" s="124">
        <v>12</v>
      </c>
      <c r="F200" s="14">
        <v>0</v>
      </c>
      <c r="G200" s="84">
        <f>E200*F200</f>
        <v>0</v>
      </c>
    </row>
    <row r="201" spans="1:7" s="83" customFormat="1" ht="12">
      <c r="A201" s="79"/>
      <c r="B201" s="80"/>
      <c r="C201" s="81"/>
      <c r="D201" s="82"/>
      <c r="F201" s="14"/>
      <c r="G201" s="84"/>
    </row>
    <row r="202" spans="1:7" s="83" customFormat="1" ht="24">
      <c r="A202" s="79"/>
      <c r="B202" s="80">
        <v>3.24</v>
      </c>
      <c r="C202" s="81" t="s">
        <v>25</v>
      </c>
      <c r="D202" s="82" t="s">
        <v>11</v>
      </c>
      <c r="E202" s="83">
        <v>2</v>
      </c>
      <c r="F202" s="14">
        <v>0</v>
      </c>
      <c r="G202" s="84">
        <f>E202*F202</f>
        <v>0</v>
      </c>
    </row>
    <row r="203" spans="1:7" s="83" customFormat="1" ht="12">
      <c r="A203" s="79"/>
      <c r="B203" s="80"/>
      <c r="C203" s="81"/>
      <c r="D203" s="82"/>
      <c r="F203" s="14"/>
      <c r="G203" s="84"/>
    </row>
    <row r="204" spans="1:7" s="83" customFormat="1" ht="72">
      <c r="A204" s="79"/>
      <c r="B204" s="80">
        <v>3.25</v>
      </c>
      <c r="C204" s="81" t="s">
        <v>26</v>
      </c>
      <c r="D204" s="82" t="s">
        <v>11</v>
      </c>
      <c r="E204" s="83">
        <v>2</v>
      </c>
      <c r="F204" s="14">
        <v>0</v>
      </c>
      <c r="G204" s="84">
        <f>E204*F204</f>
        <v>0</v>
      </c>
    </row>
    <row r="205" spans="1:7" s="83" customFormat="1" ht="12">
      <c r="A205" s="79"/>
      <c r="B205" s="80"/>
      <c r="C205" s="81"/>
      <c r="D205" s="82"/>
      <c r="F205" s="14"/>
      <c r="G205" s="84"/>
    </row>
    <row r="206" spans="1:7" s="83" customFormat="1" ht="24">
      <c r="A206" s="79"/>
      <c r="B206" s="80">
        <v>3.26</v>
      </c>
      <c r="C206" s="81" t="s">
        <v>56</v>
      </c>
      <c r="D206" s="82" t="s">
        <v>11</v>
      </c>
      <c r="E206" s="83">
        <v>3</v>
      </c>
      <c r="F206" s="14">
        <v>0</v>
      </c>
      <c r="G206" s="84">
        <f>E206*F206</f>
        <v>0</v>
      </c>
    </row>
    <row r="207" spans="1:7" s="83" customFormat="1" ht="12">
      <c r="A207" s="79"/>
      <c r="B207" s="80"/>
      <c r="C207" s="81"/>
      <c r="D207" s="82"/>
      <c r="F207" s="14"/>
      <c r="G207" s="84"/>
    </row>
    <row r="208" spans="1:7" s="83" customFormat="1" ht="36">
      <c r="A208" s="79"/>
      <c r="B208" s="80">
        <v>3.2700000000000098</v>
      </c>
      <c r="C208" s="81" t="s">
        <v>135</v>
      </c>
      <c r="D208" s="82" t="s">
        <v>13</v>
      </c>
      <c r="E208" s="83">
        <v>309</v>
      </c>
      <c r="F208" s="14">
        <v>0</v>
      </c>
      <c r="G208" s="84">
        <f>E208*F208</f>
        <v>0</v>
      </c>
    </row>
    <row r="209" spans="1:7" s="83" customFormat="1" ht="12">
      <c r="A209" s="79"/>
      <c r="B209" s="80"/>
      <c r="C209" s="81"/>
      <c r="D209" s="82"/>
      <c r="F209" s="14"/>
      <c r="G209" s="84"/>
    </row>
    <row r="210" spans="1:7" ht="84">
      <c r="A210" s="79"/>
      <c r="B210" s="80">
        <v>3.28000000000001</v>
      </c>
      <c r="C210" s="81" t="s">
        <v>43</v>
      </c>
      <c r="D210" s="82"/>
      <c r="E210" s="83"/>
      <c r="F210" s="14"/>
      <c r="G210" s="84">
        <f>SUM(G155:G209)*0.1</f>
        <v>0</v>
      </c>
    </row>
    <row r="212" spans="1:7">
      <c r="C212" s="70" t="s">
        <v>7</v>
      </c>
      <c r="D212" s="54"/>
      <c r="E212" s="36"/>
      <c r="F212" s="20" t="s">
        <v>10</v>
      </c>
      <c r="G212" s="71">
        <f>SUM(G154:G211)</f>
        <v>0</v>
      </c>
    </row>
    <row r="213" spans="1:7">
      <c r="C213" s="70"/>
      <c r="D213" s="54"/>
      <c r="E213" s="36"/>
      <c r="F213" s="20"/>
      <c r="G213" s="71"/>
    </row>
    <row r="215" spans="1:7">
      <c r="A215" s="37"/>
      <c r="B215" s="53">
        <v>4</v>
      </c>
      <c r="C215" s="37" t="s">
        <v>8</v>
      </c>
      <c r="D215" s="54"/>
      <c r="E215" s="36"/>
      <c r="F215" s="20"/>
    </row>
    <row r="216" spans="1:7" s="83" customFormat="1" ht="12">
      <c r="A216" s="79"/>
      <c r="B216" s="80"/>
      <c r="C216" s="81"/>
      <c r="D216" s="82"/>
      <c r="F216" s="14"/>
      <c r="G216" s="84"/>
    </row>
    <row r="217" spans="1:7" s="83" customFormat="1" ht="12">
      <c r="A217" s="79"/>
      <c r="B217" s="80"/>
      <c r="C217" s="119" t="s">
        <v>27</v>
      </c>
      <c r="D217" s="82"/>
      <c r="F217" s="14"/>
      <c r="G217" s="84"/>
    </row>
    <row r="218" spans="1:7" s="83" customFormat="1" ht="12">
      <c r="A218" s="79"/>
      <c r="B218" s="80"/>
      <c r="C218" s="118"/>
      <c r="D218" s="82"/>
      <c r="F218" s="14"/>
      <c r="G218" s="84"/>
    </row>
    <row r="219" spans="1:7" s="83" customFormat="1" ht="24">
      <c r="A219" s="79"/>
      <c r="B219" s="80">
        <v>4.01</v>
      </c>
      <c r="C219" s="81" t="s">
        <v>69</v>
      </c>
      <c r="D219" s="82" t="s">
        <v>13</v>
      </c>
      <c r="E219" s="83">
        <v>252</v>
      </c>
      <c r="F219" s="14">
        <v>0</v>
      </c>
      <c r="G219" s="84">
        <f>E219*F219</f>
        <v>0</v>
      </c>
    </row>
    <row r="220" spans="1:7" s="83" customFormat="1" ht="12">
      <c r="A220" s="79"/>
      <c r="B220" s="80"/>
      <c r="C220" s="118"/>
      <c r="D220" s="82"/>
      <c r="F220" s="14"/>
      <c r="G220" s="84"/>
    </row>
    <row r="221" spans="1:7" s="83" customFormat="1" ht="24">
      <c r="A221" s="79"/>
      <c r="B221" s="80">
        <v>4.0199999999999996</v>
      </c>
      <c r="C221" s="81" t="s">
        <v>70</v>
      </c>
      <c r="D221" s="82" t="s">
        <v>13</v>
      </c>
      <c r="E221" s="83">
        <v>72</v>
      </c>
      <c r="F221" s="27">
        <v>0</v>
      </c>
      <c r="G221" s="84">
        <f>E221*F221</f>
        <v>0</v>
      </c>
    </row>
    <row r="222" spans="1:7" s="92" customFormat="1" ht="12">
      <c r="A222" s="100"/>
      <c r="B222" s="80"/>
      <c r="C222" s="93"/>
      <c r="D222" s="94"/>
      <c r="F222" s="13"/>
      <c r="G222" s="96"/>
    </row>
    <row r="223" spans="1:7" s="92" customFormat="1" ht="12">
      <c r="A223" s="100"/>
      <c r="B223" s="80"/>
      <c r="C223" s="119" t="s">
        <v>95</v>
      </c>
      <c r="D223" s="94"/>
      <c r="F223" s="13"/>
      <c r="G223" s="96"/>
    </row>
    <row r="224" spans="1:7" s="92" customFormat="1" ht="12">
      <c r="A224" s="100"/>
      <c r="B224" s="80"/>
      <c r="C224" s="93"/>
      <c r="D224" s="94"/>
      <c r="F224" s="13"/>
      <c r="G224" s="96"/>
    </row>
    <row r="225" spans="1:7" s="92" customFormat="1" ht="24">
      <c r="A225" s="100"/>
      <c r="B225" s="80">
        <v>4.03</v>
      </c>
      <c r="C225" s="81" t="s">
        <v>96</v>
      </c>
      <c r="D225" s="82" t="s">
        <v>11</v>
      </c>
      <c r="E225" s="83">
        <v>4</v>
      </c>
      <c r="F225" s="27">
        <v>0</v>
      </c>
      <c r="G225" s="84">
        <f>E225*F225</f>
        <v>0</v>
      </c>
    </row>
    <row r="226" spans="1:7" s="92" customFormat="1" ht="12">
      <c r="A226" s="100"/>
      <c r="B226" s="80"/>
      <c r="C226" s="93"/>
      <c r="D226" s="94"/>
      <c r="F226" s="13"/>
      <c r="G226" s="96"/>
    </row>
    <row r="227" spans="1:7" s="92" customFormat="1" ht="24">
      <c r="A227" s="100"/>
      <c r="B227" s="80">
        <v>4.04</v>
      </c>
      <c r="C227" s="81" t="s">
        <v>142</v>
      </c>
      <c r="D227" s="82" t="s">
        <v>11</v>
      </c>
      <c r="E227" s="83">
        <v>1</v>
      </c>
      <c r="F227" s="27">
        <v>0</v>
      </c>
      <c r="G227" s="84">
        <f>E227*F227</f>
        <v>0</v>
      </c>
    </row>
    <row r="228" spans="1:7" s="92" customFormat="1" ht="12">
      <c r="A228" s="100"/>
      <c r="B228" s="80"/>
      <c r="C228" s="93"/>
      <c r="D228" s="94"/>
      <c r="F228" s="13"/>
      <c r="G228" s="96"/>
    </row>
    <row r="229" spans="1:7" s="83" customFormat="1" ht="12">
      <c r="B229" s="80"/>
      <c r="C229" s="119" t="s">
        <v>28</v>
      </c>
      <c r="D229" s="82"/>
      <c r="F229" s="14"/>
      <c r="G229" s="84"/>
    </row>
    <row r="230" spans="1:7" s="83" customFormat="1" ht="12">
      <c r="A230" s="125"/>
      <c r="B230" s="80"/>
      <c r="C230" s="81"/>
      <c r="D230" s="82"/>
      <c r="F230" s="14"/>
      <c r="G230" s="84"/>
    </row>
    <row r="231" spans="1:7" s="83" customFormat="1" ht="12">
      <c r="A231" s="79"/>
      <c r="B231" s="80">
        <v>4.05</v>
      </c>
      <c r="C231" s="81" t="s">
        <v>126</v>
      </c>
      <c r="D231" s="82" t="s">
        <v>11</v>
      </c>
      <c r="E231" s="83">
        <v>3</v>
      </c>
      <c r="F231" s="13">
        <v>0</v>
      </c>
      <c r="G231" s="84">
        <f>E231*F231</f>
        <v>0</v>
      </c>
    </row>
    <row r="232" spans="1:7" s="83" customFormat="1" ht="12">
      <c r="A232" s="125"/>
      <c r="B232" s="80"/>
      <c r="C232" s="81"/>
      <c r="D232" s="82"/>
      <c r="F232" s="14"/>
      <c r="G232" s="84"/>
    </row>
    <row r="233" spans="1:7" s="83" customFormat="1" ht="12">
      <c r="A233" s="79"/>
      <c r="B233" s="80">
        <v>4.0599999999999996</v>
      </c>
      <c r="C233" s="81" t="s">
        <v>87</v>
      </c>
      <c r="D233" s="82" t="s">
        <v>11</v>
      </c>
      <c r="E233" s="83">
        <v>2</v>
      </c>
      <c r="F233" s="13">
        <v>0</v>
      </c>
      <c r="G233" s="84">
        <f>E233*F233</f>
        <v>0</v>
      </c>
    </row>
    <row r="234" spans="1:7" s="83" customFormat="1" ht="12">
      <c r="A234" s="125"/>
      <c r="B234" s="80"/>
      <c r="C234" s="81"/>
      <c r="D234" s="82"/>
      <c r="F234" s="14"/>
      <c r="G234" s="84"/>
    </row>
    <row r="235" spans="1:7" s="83" customFormat="1" ht="12">
      <c r="A235" s="79"/>
      <c r="B235" s="80">
        <v>4.07</v>
      </c>
      <c r="C235" s="81" t="s">
        <v>88</v>
      </c>
      <c r="D235" s="82" t="s">
        <v>11</v>
      </c>
      <c r="E235" s="83">
        <v>5</v>
      </c>
      <c r="F235" s="14">
        <v>0</v>
      </c>
      <c r="G235" s="84">
        <f>E235*F235</f>
        <v>0</v>
      </c>
    </row>
    <row r="236" spans="1:7" s="83" customFormat="1" ht="12">
      <c r="A236" s="125"/>
      <c r="B236" s="80"/>
      <c r="C236" s="81"/>
      <c r="D236" s="82"/>
      <c r="F236" s="14"/>
      <c r="G236" s="84"/>
    </row>
    <row r="237" spans="1:7" s="83" customFormat="1" ht="12">
      <c r="A237" s="79"/>
      <c r="B237" s="80">
        <v>4.08</v>
      </c>
      <c r="C237" s="81" t="s">
        <v>89</v>
      </c>
      <c r="D237" s="82" t="s">
        <v>11</v>
      </c>
      <c r="E237" s="83">
        <v>3</v>
      </c>
      <c r="F237" s="14">
        <v>0</v>
      </c>
      <c r="G237" s="84">
        <f>E237*F237</f>
        <v>0</v>
      </c>
    </row>
    <row r="238" spans="1:7" s="111" customFormat="1" ht="12">
      <c r="A238" s="100"/>
      <c r="B238" s="80"/>
      <c r="C238" s="93"/>
      <c r="D238" s="94"/>
      <c r="E238" s="92"/>
      <c r="F238" s="13"/>
      <c r="G238" s="96"/>
    </row>
    <row r="239" spans="1:7" s="83" customFormat="1" ht="24">
      <c r="A239" s="79"/>
      <c r="B239" s="80">
        <v>4.09</v>
      </c>
      <c r="C239" s="81" t="s">
        <v>133</v>
      </c>
      <c r="D239" s="82" t="s">
        <v>11</v>
      </c>
      <c r="E239" s="83">
        <v>1</v>
      </c>
      <c r="F239" s="14">
        <v>0</v>
      </c>
      <c r="G239" s="84">
        <f>E239*F239</f>
        <v>0</v>
      </c>
    </row>
    <row r="240" spans="1:7" s="111" customFormat="1" ht="12">
      <c r="A240" s="100"/>
      <c r="B240" s="80"/>
      <c r="C240" s="93"/>
      <c r="D240" s="94"/>
      <c r="E240" s="92"/>
      <c r="F240" s="13"/>
      <c r="G240" s="96"/>
    </row>
    <row r="241" spans="1:7" s="83" customFormat="1" ht="24">
      <c r="A241" s="79"/>
      <c r="B241" s="80">
        <v>4.0999999999999996</v>
      </c>
      <c r="C241" s="81" t="s">
        <v>90</v>
      </c>
      <c r="D241" s="82" t="s">
        <v>11</v>
      </c>
      <c r="E241" s="83">
        <v>4</v>
      </c>
      <c r="F241" s="14">
        <v>0</v>
      </c>
      <c r="G241" s="84">
        <f>E241*F241</f>
        <v>0</v>
      </c>
    </row>
    <row r="242" spans="1:7" s="83" customFormat="1" ht="12">
      <c r="A242" s="79"/>
      <c r="B242" s="80"/>
      <c r="C242" s="81"/>
      <c r="D242" s="82"/>
      <c r="F242" s="14"/>
      <c r="G242" s="84"/>
    </row>
    <row r="243" spans="1:7" s="126" customFormat="1" ht="12">
      <c r="A243" s="79"/>
      <c r="B243" s="80">
        <v>4.1100000000000003</v>
      </c>
      <c r="C243" s="81" t="s">
        <v>91</v>
      </c>
      <c r="D243" s="82" t="s">
        <v>11</v>
      </c>
      <c r="E243" s="83">
        <v>2</v>
      </c>
      <c r="F243" s="14">
        <v>0</v>
      </c>
      <c r="G243" s="84">
        <f>E243*F243</f>
        <v>0</v>
      </c>
    </row>
    <row r="244" spans="1:7" s="83" customFormat="1" ht="12">
      <c r="A244" s="79"/>
      <c r="B244" s="80"/>
      <c r="C244" s="81"/>
      <c r="D244" s="82"/>
      <c r="F244" s="14"/>
      <c r="G244" s="84"/>
    </row>
    <row r="245" spans="1:7" s="83" customFormat="1" ht="12">
      <c r="A245" s="79"/>
      <c r="B245" s="80">
        <v>4.12</v>
      </c>
      <c r="C245" s="81" t="s">
        <v>92</v>
      </c>
      <c r="D245" s="82" t="s">
        <v>11</v>
      </c>
      <c r="E245" s="83">
        <v>5</v>
      </c>
      <c r="F245" s="14">
        <v>0</v>
      </c>
      <c r="G245" s="84">
        <f>E245*F245</f>
        <v>0</v>
      </c>
    </row>
    <row r="246" spans="1:7" s="83" customFormat="1" ht="12">
      <c r="A246" s="79"/>
      <c r="B246" s="80"/>
      <c r="C246" s="81"/>
      <c r="D246" s="82"/>
      <c r="F246" s="14"/>
      <c r="G246" s="84"/>
    </row>
    <row r="247" spans="1:7" s="83" customFormat="1" ht="12">
      <c r="A247" s="79"/>
      <c r="B247" s="80">
        <v>4.13</v>
      </c>
      <c r="C247" s="81" t="s">
        <v>143</v>
      </c>
      <c r="D247" s="82" t="s">
        <v>11</v>
      </c>
      <c r="E247" s="83">
        <v>1</v>
      </c>
      <c r="F247" s="14">
        <v>0</v>
      </c>
      <c r="G247" s="84">
        <f>E247*F247</f>
        <v>0</v>
      </c>
    </row>
    <row r="248" spans="1:7" s="83" customFormat="1" ht="12">
      <c r="A248" s="79"/>
      <c r="B248" s="80"/>
      <c r="C248" s="81"/>
      <c r="D248" s="82"/>
      <c r="F248" s="14"/>
      <c r="G248" s="84"/>
    </row>
    <row r="249" spans="1:7" s="83" customFormat="1" ht="12">
      <c r="A249" s="79"/>
      <c r="B249" s="80">
        <v>4.1399999999999997</v>
      </c>
      <c r="C249" s="81" t="s">
        <v>127</v>
      </c>
      <c r="D249" s="82" t="s">
        <v>11</v>
      </c>
      <c r="E249" s="83">
        <v>1</v>
      </c>
      <c r="F249" s="14">
        <v>0</v>
      </c>
      <c r="G249" s="84">
        <f>E249*F249</f>
        <v>0</v>
      </c>
    </row>
    <row r="250" spans="1:7" s="83" customFormat="1" ht="12">
      <c r="A250" s="79"/>
      <c r="B250" s="80"/>
      <c r="C250" s="81"/>
      <c r="D250" s="82"/>
      <c r="F250" s="14"/>
      <c r="G250" s="84"/>
    </row>
    <row r="251" spans="1:7" s="83" customFormat="1" ht="12">
      <c r="A251" s="79"/>
      <c r="B251" s="80">
        <v>4.1500000000000004</v>
      </c>
      <c r="C251" s="81" t="s">
        <v>111</v>
      </c>
      <c r="D251" s="82" t="s">
        <v>11</v>
      </c>
      <c r="E251" s="83">
        <v>1</v>
      </c>
      <c r="F251" s="14">
        <v>0</v>
      </c>
      <c r="G251" s="84">
        <f>E251*F251</f>
        <v>0</v>
      </c>
    </row>
    <row r="252" spans="1:7" s="83" customFormat="1" ht="12">
      <c r="A252" s="79"/>
      <c r="B252" s="80"/>
      <c r="C252" s="81"/>
      <c r="D252" s="82"/>
      <c r="F252" s="14"/>
      <c r="G252" s="84"/>
    </row>
    <row r="253" spans="1:7" s="92" customFormat="1" ht="12">
      <c r="A253" s="100"/>
      <c r="B253" s="98"/>
      <c r="C253" s="119" t="s">
        <v>97</v>
      </c>
      <c r="D253" s="94"/>
      <c r="F253" s="13"/>
      <c r="G253" s="96"/>
    </row>
    <row r="254" spans="1:7" s="92" customFormat="1" ht="12">
      <c r="A254" s="100"/>
      <c r="B254" s="98"/>
      <c r="C254" s="93"/>
      <c r="D254" s="94"/>
      <c r="F254" s="13"/>
      <c r="G254" s="96"/>
    </row>
    <row r="255" spans="1:7" s="92" customFormat="1" ht="24">
      <c r="A255" s="100"/>
      <c r="B255" s="98">
        <v>4.16</v>
      </c>
      <c r="C255" s="93" t="s">
        <v>98</v>
      </c>
      <c r="D255" s="94" t="s">
        <v>11</v>
      </c>
      <c r="E255" s="92">
        <v>2</v>
      </c>
      <c r="F255" s="13">
        <v>0</v>
      </c>
      <c r="G255" s="96">
        <f>E255*F255</f>
        <v>0</v>
      </c>
    </row>
    <row r="256" spans="1:7" s="83" customFormat="1" ht="12">
      <c r="A256" s="79"/>
      <c r="B256" s="80"/>
      <c r="C256" s="81"/>
      <c r="D256" s="82"/>
      <c r="F256" s="14"/>
      <c r="G256" s="84"/>
    </row>
    <row r="257" spans="1:7" s="92" customFormat="1" ht="24">
      <c r="A257" s="100"/>
      <c r="B257" s="98">
        <v>4.17</v>
      </c>
      <c r="C257" s="93" t="s">
        <v>128</v>
      </c>
      <c r="D257" s="94" t="s">
        <v>11</v>
      </c>
      <c r="E257" s="92">
        <v>1</v>
      </c>
      <c r="F257" s="13">
        <v>0</v>
      </c>
      <c r="G257" s="96">
        <f>E257*F257</f>
        <v>0</v>
      </c>
    </row>
    <row r="258" spans="1:7" s="83" customFormat="1" ht="12">
      <c r="A258" s="79"/>
      <c r="B258" s="80"/>
      <c r="C258" s="81"/>
      <c r="D258" s="82"/>
      <c r="F258" s="14"/>
      <c r="G258" s="84"/>
    </row>
    <row r="259" spans="1:7" s="92" customFormat="1" ht="24">
      <c r="A259" s="100"/>
      <c r="B259" s="98">
        <v>4.18</v>
      </c>
      <c r="C259" s="93" t="s">
        <v>129</v>
      </c>
      <c r="D259" s="94" t="s">
        <v>11</v>
      </c>
      <c r="E259" s="92">
        <v>1</v>
      </c>
      <c r="F259" s="13">
        <v>0</v>
      </c>
      <c r="G259" s="96">
        <f>E259*F259</f>
        <v>0</v>
      </c>
    </row>
    <row r="260" spans="1:7" s="83" customFormat="1" ht="12">
      <c r="A260" s="79"/>
      <c r="B260" s="80"/>
      <c r="C260" s="81"/>
      <c r="D260" s="82"/>
      <c r="F260" s="14"/>
      <c r="G260" s="84"/>
    </row>
    <row r="261" spans="1:7" s="92" customFormat="1" ht="12">
      <c r="A261" s="100"/>
      <c r="B261" s="98"/>
      <c r="C261" s="127" t="s">
        <v>93</v>
      </c>
      <c r="D261" s="94"/>
      <c r="F261" s="13"/>
      <c r="G261" s="96"/>
    </row>
    <row r="262" spans="1:7" s="92" customFormat="1" ht="12">
      <c r="A262" s="100"/>
      <c r="B262" s="98"/>
      <c r="C262" s="93"/>
      <c r="D262" s="94"/>
      <c r="F262" s="13"/>
      <c r="G262" s="96"/>
    </row>
    <row r="263" spans="1:7" s="92" customFormat="1" ht="24">
      <c r="A263" s="100"/>
      <c r="B263" s="98">
        <v>4.1900000000000004</v>
      </c>
      <c r="C263" s="93" t="s">
        <v>130</v>
      </c>
      <c r="D263" s="94" t="s">
        <v>11</v>
      </c>
      <c r="E263" s="92">
        <v>2</v>
      </c>
      <c r="F263" s="13">
        <v>0</v>
      </c>
      <c r="G263" s="96">
        <f>E263*F263</f>
        <v>0</v>
      </c>
    </row>
    <row r="264" spans="1:7" s="92" customFormat="1" ht="12">
      <c r="A264" s="100"/>
      <c r="B264" s="98"/>
      <c r="C264" s="93"/>
      <c r="D264" s="94"/>
      <c r="F264" s="13"/>
      <c r="G264" s="96"/>
    </row>
    <row r="265" spans="1:7" s="92" customFormat="1" ht="24">
      <c r="A265" s="100"/>
      <c r="B265" s="98">
        <v>4.2</v>
      </c>
      <c r="C265" s="93" t="s">
        <v>144</v>
      </c>
      <c r="D265" s="94" t="s">
        <v>11</v>
      </c>
      <c r="E265" s="92">
        <v>1</v>
      </c>
      <c r="F265" s="13">
        <v>0</v>
      </c>
      <c r="G265" s="96">
        <f>E265*F265</f>
        <v>0</v>
      </c>
    </row>
    <row r="266" spans="1:7" s="92" customFormat="1" ht="12">
      <c r="A266" s="100"/>
      <c r="B266" s="98"/>
      <c r="C266" s="93"/>
      <c r="D266" s="94"/>
      <c r="F266" s="13"/>
      <c r="G266" s="96"/>
    </row>
    <row r="267" spans="1:7" s="83" customFormat="1" ht="12">
      <c r="A267" s="79"/>
      <c r="B267" s="80"/>
      <c r="C267" s="119" t="s">
        <v>29</v>
      </c>
      <c r="D267" s="82"/>
      <c r="F267" s="14"/>
      <c r="G267" s="84"/>
    </row>
    <row r="268" spans="1:7" s="83" customFormat="1" ht="12">
      <c r="A268" s="79"/>
      <c r="B268" s="80"/>
      <c r="C268" s="81"/>
      <c r="D268" s="82"/>
      <c r="F268" s="14"/>
      <c r="G268" s="84"/>
    </row>
    <row r="269" spans="1:7" s="83" customFormat="1" ht="48">
      <c r="A269" s="79"/>
      <c r="B269" s="80">
        <v>4.21</v>
      </c>
      <c r="C269" s="81" t="s">
        <v>80</v>
      </c>
      <c r="D269" s="82" t="s">
        <v>11</v>
      </c>
      <c r="E269" s="83">
        <v>6</v>
      </c>
      <c r="F269" s="14">
        <v>0</v>
      </c>
      <c r="G269" s="84">
        <f>E269*F269</f>
        <v>0</v>
      </c>
    </row>
    <row r="270" spans="1:7" s="83" customFormat="1" ht="12">
      <c r="A270" s="79"/>
      <c r="B270" s="80"/>
      <c r="C270" s="81"/>
      <c r="D270" s="82"/>
      <c r="F270" s="14"/>
      <c r="G270" s="84"/>
    </row>
    <row r="271" spans="1:7" s="83" customFormat="1" ht="48">
      <c r="A271" s="79"/>
      <c r="B271" s="80">
        <v>4.22</v>
      </c>
      <c r="C271" s="81" t="s">
        <v>81</v>
      </c>
      <c r="D271" s="82" t="s">
        <v>11</v>
      </c>
      <c r="E271" s="83">
        <v>1</v>
      </c>
      <c r="F271" s="14">
        <v>0</v>
      </c>
      <c r="G271" s="84">
        <f>E271*F271</f>
        <v>0</v>
      </c>
    </row>
    <row r="272" spans="1:7" s="83" customFormat="1" ht="12">
      <c r="A272" s="79"/>
      <c r="B272" s="80"/>
      <c r="C272" s="81"/>
      <c r="D272" s="82"/>
      <c r="F272" s="14"/>
      <c r="G272" s="84"/>
    </row>
    <row r="273" spans="1:7" s="83" customFormat="1" ht="36">
      <c r="A273" s="79"/>
      <c r="B273" s="80">
        <v>4.2300000000000004</v>
      </c>
      <c r="C273" s="81" t="s">
        <v>131</v>
      </c>
      <c r="D273" s="82" t="s">
        <v>11</v>
      </c>
      <c r="E273" s="83">
        <v>2</v>
      </c>
      <c r="F273" s="14">
        <v>0</v>
      </c>
      <c r="G273" s="84">
        <f>E273*F273</f>
        <v>0</v>
      </c>
    </row>
    <row r="274" spans="1:7" s="83" customFormat="1" ht="12">
      <c r="A274" s="79"/>
      <c r="B274" s="80"/>
      <c r="C274" s="81"/>
      <c r="D274" s="82"/>
      <c r="F274" s="14"/>
      <c r="G274" s="84"/>
    </row>
    <row r="275" spans="1:7" s="83" customFormat="1" ht="48">
      <c r="A275" s="79"/>
      <c r="B275" s="80">
        <v>4.24</v>
      </c>
      <c r="C275" s="81" t="s">
        <v>72</v>
      </c>
      <c r="D275" s="82" t="s">
        <v>11</v>
      </c>
      <c r="E275" s="83">
        <v>2</v>
      </c>
      <c r="F275" s="14">
        <v>0</v>
      </c>
      <c r="G275" s="84">
        <f>E275*F275</f>
        <v>0</v>
      </c>
    </row>
    <row r="276" spans="1:7" s="83" customFormat="1" ht="12">
      <c r="A276" s="79"/>
      <c r="B276" s="80"/>
      <c r="C276" s="81"/>
      <c r="D276" s="82"/>
      <c r="F276" s="14"/>
      <c r="G276" s="84"/>
    </row>
    <row r="277" spans="1:7" s="83" customFormat="1" ht="48">
      <c r="A277" s="79"/>
      <c r="B277" s="80">
        <v>4.25</v>
      </c>
      <c r="C277" s="81" t="s">
        <v>132</v>
      </c>
      <c r="D277" s="82" t="s">
        <v>11</v>
      </c>
      <c r="E277" s="83">
        <v>1</v>
      </c>
      <c r="F277" s="14">
        <v>0</v>
      </c>
      <c r="G277" s="84">
        <f>E277*F277</f>
        <v>0</v>
      </c>
    </row>
    <row r="278" spans="1:7" s="83" customFormat="1" ht="12">
      <c r="A278" s="79"/>
      <c r="B278" s="80"/>
      <c r="C278" s="81"/>
      <c r="D278" s="82"/>
      <c r="F278" s="14"/>
      <c r="G278" s="84"/>
    </row>
    <row r="279" spans="1:7" s="83" customFormat="1" ht="24">
      <c r="A279" s="79"/>
      <c r="B279" s="80"/>
      <c r="C279" s="119" t="s">
        <v>57</v>
      </c>
      <c r="D279" s="82"/>
      <c r="F279" s="14"/>
      <c r="G279" s="84"/>
    </row>
    <row r="280" spans="1:7" s="83" customFormat="1" ht="12">
      <c r="A280" s="79"/>
      <c r="B280" s="80">
        <v>4.26</v>
      </c>
      <c r="C280" s="81" t="s">
        <v>0</v>
      </c>
      <c r="D280" s="82" t="s">
        <v>11</v>
      </c>
      <c r="E280" s="83">
        <v>22</v>
      </c>
      <c r="F280" s="14">
        <v>0</v>
      </c>
      <c r="G280" s="84">
        <f>F280*E280</f>
        <v>0</v>
      </c>
    </row>
    <row r="281" spans="1:7" s="83" customFormat="1" ht="12">
      <c r="A281" s="79"/>
      <c r="B281" s="80">
        <v>4.2699999999999996</v>
      </c>
      <c r="C281" s="81" t="s">
        <v>73</v>
      </c>
      <c r="D281" s="82" t="s">
        <v>11</v>
      </c>
      <c r="E281" s="83">
        <v>14</v>
      </c>
      <c r="F281" s="14">
        <v>0</v>
      </c>
      <c r="G281" s="84">
        <f>F281*E281</f>
        <v>0</v>
      </c>
    </row>
    <row r="282" spans="1:7" s="83" customFormat="1" ht="12">
      <c r="A282" s="79"/>
      <c r="B282" s="80"/>
      <c r="C282" s="81"/>
      <c r="D282" s="82"/>
      <c r="F282" s="14"/>
      <c r="G282" s="84"/>
    </row>
    <row r="283" spans="1:7" s="83" customFormat="1" ht="24">
      <c r="A283" s="79"/>
      <c r="B283" s="80"/>
      <c r="C283" s="119" t="s">
        <v>30</v>
      </c>
      <c r="D283" s="82"/>
      <c r="F283" s="14"/>
      <c r="G283" s="84"/>
    </row>
    <row r="284" spans="1:7" s="83" customFormat="1" ht="12">
      <c r="A284" s="79"/>
      <c r="B284" s="80">
        <v>4.28</v>
      </c>
      <c r="C284" s="81" t="s">
        <v>64</v>
      </c>
      <c r="D284" s="82" t="s">
        <v>11</v>
      </c>
      <c r="E284" s="83">
        <v>176</v>
      </c>
      <c r="F284" s="14">
        <v>0</v>
      </c>
      <c r="G284" s="84">
        <f>E284*F284</f>
        <v>0</v>
      </c>
    </row>
    <row r="285" spans="1:7" s="92" customFormat="1" ht="12">
      <c r="A285" s="100"/>
      <c r="B285" s="80">
        <v>4.29</v>
      </c>
      <c r="C285" s="92" t="s">
        <v>74</v>
      </c>
      <c r="D285" s="94" t="s">
        <v>11</v>
      </c>
      <c r="E285" s="92">
        <v>112</v>
      </c>
      <c r="F285" s="13">
        <v>0</v>
      </c>
      <c r="G285" s="96">
        <f>E285*F285</f>
        <v>0</v>
      </c>
    </row>
    <row r="286" spans="1:7" s="92" customFormat="1" ht="12">
      <c r="A286" s="128"/>
      <c r="B286" s="98"/>
      <c r="C286" s="128"/>
      <c r="D286" s="87"/>
      <c r="E286" s="111"/>
      <c r="F286" s="29"/>
      <c r="G286" s="96"/>
    </row>
    <row r="287" spans="1:7" s="83" customFormat="1" ht="24">
      <c r="A287" s="79"/>
      <c r="B287" s="80">
        <v>4.3</v>
      </c>
      <c r="C287" s="118" t="s">
        <v>44</v>
      </c>
      <c r="D287" s="82" t="s">
        <v>11</v>
      </c>
      <c r="E287" s="83">
        <v>1</v>
      </c>
      <c r="F287" s="14">
        <f>0.1*SUM(G215:G286)</f>
        <v>0</v>
      </c>
      <c r="G287" s="84">
        <f>E287*F287</f>
        <v>0</v>
      </c>
    </row>
    <row r="288" spans="1:7" s="83" customFormat="1" ht="12">
      <c r="A288" s="79"/>
      <c r="B288" s="80"/>
      <c r="C288" s="81"/>
      <c r="D288" s="82"/>
      <c r="F288" s="14"/>
      <c r="G288" s="84"/>
    </row>
    <row r="289" spans="1:7" s="83" customFormat="1" ht="24">
      <c r="A289" s="79"/>
      <c r="B289" s="80">
        <v>4.3099999999999996</v>
      </c>
      <c r="C289" s="118" t="s">
        <v>14</v>
      </c>
      <c r="D289" s="82" t="s">
        <v>11</v>
      </c>
      <c r="E289" s="83">
        <v>1</v>
      </c>
      <c r="F289" s="14">
        <f>0.1*SUM(G215:G286)</f>
        <v>0</v>
      </c>
      <c r="G289" s="84">
        <f>E289*F289</f>
        <v>0</v>
      </c>
    </row>
    <row r="290" spans="1:7">
      <c r="D290" s="54"/>
      <c r="E290" s="36"/>
    </row>
    <row r="291" spans="1:7" s="36" customFormat="1" ht="25.5">
      <c r="A291" s="37"/>
      <c r="B291" s="53"/>
      <c r="C291" s="70" t="s">
        <v>12</v>
      </c>
      <c r="D291" s="54"/>
      <c r="F291" s="20" t="s">
        <v>10</v>
      </c>
      <c r="G291" s="71">
        <f>SUM(G215:G290)</f>
        <v>0</v>
      </c>
    </row>
    <row r="292" spans="1:7">
      <c r="C292" s="70"/>
    </row>
  </sheetData>
  <sheetProtection algorithmName="SHA-512" hashValue="cMJcIxDiZ5n7xUKixUe49eNZd8gM485aPNmbihr0kGzn0oLS/0c4CTGPjBZfYedWGAthISbHSsCs60qtCUauHA==" saltValue="Q4XIrM+9T3O+kefUNy5ldw==" spinCount="100000" sheet="1" objects="1" scenarios="1"/>
  <phoneticPr fontId="0" type="noConversion"/>
  <pageMargins left="1.2598425196850394" right="0.74803149606299213" top="0.98425196850393704" bottom="0.98425196850393704" header="0.59055118110236227" footer="0.59055118110236227"/>
  <pageSetup paperSize="9" orientation="portrait" r:id="rId1"/>
  <headerFooter alignWithMargins="0">
    <oddHeader>&amp;R&amp;"Frutiger,Normal"&amp;8Polje, c. X
cevovod</oddHeader>
    <oddFooter>&amp;R&amp;"Frutiger,Italic"&amp;8&amp;P
&amp;F</oddFooter>
  </headerFooter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D16" sqref="D16"/>
    </sheetView>
  </sheetViews>
  <sheetFormatPr defaultRowHeight="12.75"/>
  <sheetData>
    <row r="1" spans="1:8" ht="13.5" thickBot="1"/>
    <row r="2" spans="1:8">
      <c r="A2" s="1"/>
      <c r="B2" s="2"/>
      <c r="C2" s="2"/>
      <c r="D2" s="2"/>
      <c r="E2" s="2"/>
      <c r="F2" s="2"/>
      <c r="G2" s="2"/>
      <c r="H2" s="3"/>
    </row>
    <row r="3" spans="1:8">
      <c r="A3" s="4"/>
      <c r="B3" s="5"/>
      <c r="C3" s="5"/>
      <c r="D3" s="5"/>
      <c r="E3" s="5"/>
      <c r="F3" s="5"/>
      <c r="G3" s="5"/>
      <c r="H3" s="6"/>
    </row>
    <row r="4" spans="1:8">
      <c r="A4" s="4"/>
      <c r="B4" s="5"/>
      <c r="C4" s="5"/>
      <c r="D4" s="5"/>
      <c r="E4" s="5"/>
      <c r="F4" s="5"/>
      <c r="G4" s="5"/>
      <c r="H4" s="6"/>
    </row>
    <row r="5" spans="1:8">
      <c r="A5" s="4"/>
      <c r="B5" s="5"/>
      <c r="C5" s="5"/>
      <c r="D5" s="5"/>
      <c r="E5" s="5"/>
      <c r="F5" s="5"/>
      <c r="G5" s="5"/>
      <c r="H5" s="6"/>
    </row>
    <row r="6" spans="1:8">
      <c r="A6" s="4"/>
      <c r="B6" s="5"/>
      <c r="C6" s="5"/>
      <c r="D6" s="5"/>
      <c r="E6" s="5"/>
      <c r="F6" s="5"/>
      <c r="G6" s="5"/>
      <c r="H6" s="6"/>
    </row>
    <row r="7" spans="1:8">
      <c r="A7" s="4"/>
      <c r="B7" s="5"/>
      <c r="C7" s="5"/>
      <c r="D7" s="5"/>
      <c r="E7" s="5"/>
      <c r="F7" s="5"/>
      <c r="G7" s="5"/>
      <c r="H7" s="6"/>
    </row>
    <row r="8" spans="1:8">
      <c r="A8" s="4"/>
      <c r="B8" s="5"/>
      <c r="C8" s="5"/>
      <c r="D8" s="5"/>
      <c r="E8" s="5"/>
      <c r="F8" s="5"/>
      <c r="G8" s="5"/>
      <c r="H8" s="6"/>
    </row>
    <row r="9" spans="1:8" ht="13.5" thickBot="1">
      <c r="A9" s="7"/>
      <c r="B9" s="8"/>
      <c r="C9" s="8"/>
      <c r="D9" s="8"/>
      <c r="E9" s="8"/>
      <c r="F9" s="8"/>
      <c r="G9" s="8"/>
      <c r="H9" s="10"/>
    </row>
    <row r="11" spans="1:8" ht="13.5" thickBot="1"/>
    <row r="12" spans="1:8">
      <c r="A12" s="1"/>
      <c r="B12" s="2"/>
      <c r="C12" s="2"/>
      <c r="D12" s="2"/>
      <c r="E12" s="2"/>
      <c r="F12" s="2"/>
      <c r="G12" s="2"/>
      <c r="H12" s="3"/>
    </row>
    <row r="13" spans="1:8">
      <c r="A13" s="4"/>
      <c r="B13" s="5"/>
      <c r="C13" s="5">
        <v>1</v>
      </c>
      <c r="D13" s="5">
        <v>3</v>
      </c>
      <c r="E13" s="5"/>
      <c r="F13" s="5"/>
      <c r="G13" s="5"/>
      <c r="H13" s="6"/>
    </row>
    <row r="14" spans="1:8">
      <c r="A14" s="4"/>
      <c r="B14" s="5"/>
      <c r="C14" s="5">
        <v>2</v>
      </c>
      <c r="D14" s="5">
        <v>3</v>
      </c>
      <c r="E14" s="5"/>
      <c r="F14" s="5"/>
      <c r="G14" s="5"/>
      <c r="H14" s="6"/>
    </row>
    <row r="15" spans="1:8">
      <c r="A15" s="4"/>
      <c r="B15" s="5"/>
      <c r="C15" s="5">
        <v>3</v>
      </c>
      <c r="D15" s="5">
        <v>3</v>
      </c>
      <c r="E15" s="5"/>
      <c r="F15" s="5"/>
      <c r="G15" s="5"/>
      <c r="H15" s="6"/>
    </row>
    <row r="16" spans="1:8">
      <c r="A16" s="4"/>
      <c r="B16" s="5"/>
      <c r="C16" s="5">
        <v>4</v>
      </c>
      <c r="D16" s="5">
        <v>3</v>
      </c>
      <c r="E16" s="5"/>
      <c r="F16" s="5"/>
      <c r="G16" s="5"/>
      <c r="H16" s="6"/>
    </row>
    <row r="17" spans="1:8">
      <c r="A17" s="4"/>
      <c r="B17" s="5"/>
      <c r="C17" s="5"/>
      <c r="D17" s="5"/>
      <c r="E17" s="5">
        <f>SUM(C13:D16)+20</f>
        <v>42</v>
      </c>
      <c r="F17" s="5"/>
      <c r="G17" s="5"/>
      <c r="H17" s="6"/>
    </row>
    <row r="18" spans="1:8">
      <c r="A18" s="4"/>
      <c r="B18" s="5"/>
      <c r="C18" s="5"/>
      <c r="D18" s="5"/>
      <c r="E18" s="5"/>
      <c r="F18" s="5"/>
      <c r="G18" s="5"/>
      <c r="H18" s="6"/>
    </row>
    <row r="19" spans="1:8">
      <c r="A19" s="4"/>
      <c r="B19" s="5"/>
      <c r="C19" s="5"/>
      <c r="D19" s="5"/>
      <c r="E19" s="5"/>
      <c r="F19" s="5"/>
      <c r="G19" s="5"/>
      <c r="H19" s="6"/>
    </row>
    <row r="20" spans="1:8">
      <c r="A20" s="4"/>
      <c r="B20" s="5"/>
      <c r="C20" s="5"/>
      <c r="D20" s="5"/>
      <c r="E20" s="5"/>
      <c r="F20" s="5"/>
      <c r="G20" s="5"/>
      <c r="H20" s="6"/>
    </row>
    <row r="21" spans="1:8" ht="13.5" thickBot="1">
      <c r="A21" s="4"/>
      <c r="B21" s="5"/>
      <c r="C21" s="5"/>
      <c r="D21" s="5"/>
      <c r="E21" s="5"/>
      <c r="F21" s="5"/>
      <c r="G21" s="5"/>
      <c r="H21" s="6"/>
    </row>
    <row r="22" spans="1:8" ht="13.5" thickBot="1">
      <c r="A22" s="7"/>
      <c r="B22" s="8"/>
      <c r="C22" s="8"/>
      <c r="D22" s="8"/>
      <c r="E22" s="8"/>
      <c r="F22" s="8"/>
      <c r="G22" s="8"/>
      <c r="H22" s="9">
        <f>E17</f>
        <v>42</v>
      </c>
    </row>
    <row r="24" spans="1:8" ht="13.5" thickBot="1"/>
    <row r="25" spans="1:8">
      <c r="A25" s="1"/>
      <c r="B25" s="2"/>
      <c r="C25" s="2"/>
      <c r="D25" s="2"/>
      <c r="E25" s="2"/>
      <c r="F25" s="2"/>
      <c r="G25" s="2"/>
      <c r="H25" s="3"/>
    </row>
    <row r="26" spans="1:8">
      <c r="A26" s="4"/>
      <c r="B26" s="5"/>
      <c r="C26" s="5"/>
      <c r="D26" s="5"/>
      <c r="E26" s="5"/>
      <c r="F26" s="5"/>
      <c r="G26" s="5"/>
      <c r="H26" s="6"/>
    </row>
    <row r="27" spans="1:8">
      <c r="A27" s="4"/>
      <c r="B27" s="5"/>
      <c r="C27" s="5"/>
      <c r="D27" s="5"/>
      <c r="E27" s="5"/>
      <c r="F27" s="5"/>
      <c r="G27" s="5"/>
      <c r="H27" s="6"/>
    </row>
    <row r="28" spans="1:8">
      <c r="A28" s="4"/>
      <c r="B28" s="5"/>
      <c r="C28" s="5"/>
      <c r="D28" s="5"/>
      <c r="E28" s="5"/>
      <c r="F28" s="5"/>
      <c r="G28" s="5"/>
      <c r="H28" s="6"/>
    </row>
    <row r="29" spans="1:8">
      <c r="A29" s="4"/>
      <c r="B29" s="5"/>
      <c r="C29" s="5"/>
      <c r="D29" s="5"/>
      <c r="E29" s="5"/>
      <c r="F29" s="5"/>
      <c r="G29" s="5"/>
      <c r="H29" s="6"/>
    </row>
    <row r="30" spans="1:8">
      <c r="A30" s="4"/>
      <c r="B30" s="5"/>
      <c r="C30" s="5"/>
      <c r="D30" s="5"/>
      <c r="E30" s="5"/>
      <c r="F30" s="5"/>
      <c r="G30" s="5"/>
      <c r="H30" s="6"/>
    </row>
    <row r="31" spans="1:8" ht="13.5" thickBot="1">
      <c r="A31" s="4"/>
      <c r="B31" s="5"/>
      <c r="C31" s="5"/>
      <c r="D31" s="5"/>
      <c r="E31" s="5"/>
      <c r="F31" s="5"/>
      <c r="G31" s="5"/>
      <c r="H31" s="6"/>
    </row>
    <row r="32" spans="1:8" ht="13.5" thickBot="1">
      <c r="A32" s="7"/>
      <c r="B32" s="8"/>
      <c r="C32" s="8"/>
      <c r="D32" s="8"/>
      <c r="E32" s="8"/>
      <c r="F32" s="8"/>
      <c r="G32" s="8"/>
      <c r="H32" s="9"/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5</vt:i4>
      </vt:variant>
    </vt:vector>
  </HeadingPairs>
  <TitlesOfParts>
    <vt:vector size="7" baseType="lpstr">
      <vt:lpstr>Popis</vt:lpstr>
      <vt:lpstr>Izmere</vt:lpstr>
      <vt:lpstr>Izm_11.005</vt:lpstr>
      <vt:lpstr>Izm_11.006</vt:lpstr>
      <vt:lpstr>SU_MONTDELA</vt:lpstr>
      <vt:lpstr>SU_NABAVAMAT</vt:lpstr>
      <vt:lpstr>SU_ZEMDELA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Primer popisa del - RAZVOJNA VERZIJA</dc:title>
  <dc:creator>Bug</dc:creator>
  <cp:lastModifiedBy>Domen Dežman</cp:lastModifiedBy>
  <cp:lastPrinted>2017-05-26T06:02:17Z</cp:lastPrinted>
  <dcterms:created xsi:type="dcterms:W3CDTF">1999-02-01T08:02:21Z</dcterms:created>
  <dcterms:modified xsi:type="dcterms:W3CDTF">2021-05-18T12:51:26Z</dcterms:modified>
</cp:coreProperties>
</file>