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D_javna_narocila\razno\Južna obvoznica_ČP_F1814_Savaprojekt\razpis\pop2-Marko\"/>
    </mc:Choice>
  </mc:AlternateContent>
  <bookViews>
    <workbookView xWindow="32760" yWindow="6465" windowWidth="19200" windowHeight="5700" activeTab="1"/>
  </bookViews>
  <sheets>
    <sheet name="7.4.3_0 REKAPITULACIJA" sheetId="2" r:id="rId1"/>
    <sheet name="Črpališče Južna obvoznica Lj" sheetId="1" r:id="rId2"/>
  </sheets>
  <definedNames>
    <definedName name="_xlnm.Print_Area" localSheetId="0">'7.4.3_0 REKAPITULACIJA'!$A$1:$F$27</definedName>
    <definedName name="_xlnm.Print_Area" localSheetId="1">'Črpališče Južna obvoznica Lj'!$A$1:$F$172</definedName>
    <definedName name="_xlnm.Print_Titles" localSheetId="1">'Črpališče Južna obvoznica Lj'!$1:$3</definedName>
  </definedNames>
  <calcPr calcId="162913"/>
</workbook>
</file>

<file path=xl/calcChain.xml><?xml version="1.0" encoding="utf-8"?>
<calcChain xmlns="http://schemas.openxmlformats.org/spreadsheetml/2006/main">
  <c r="F126" i="1" l="1"/>
  <c r="F61" i="1"/>
  <c r="F66" i="1"/>
  <c r="F26" i="1"/>
  <c r="F50" i="1"/>
  <c r="F68" i="1"/>
  <c r="F97" i="1"/>
  <c r="F101" i="1"/>
  <c r="F98" i="1"/>
  <c r="F96" i="1"/>
  <c r="F103" i="1"/>
  <c r="F74" i="1"/>
  <c r="F109" i="1"/>
  <c r="F106" i="1"/>
  <c r="F111" i="1"/>
  <c r="F113" i="1"/>
  <c r="F115" i="1"/>
  <c r="F117" i="1"/>
  <c r="F128" i="1"/>
  <c r="F130" i="1"/>
  <c r="F136" i="1"/>
  <c r="F133" i="1"/>
  <c r="B138" i="1"/>
  <c r="B148" i="1"/>
  <c r="F83" i="1"/>
  <c r="B119" i="1"/>
  <c r="B147" i="1" s="1"/>
  <c r="B70" i="1"/>
  <c r="B146" i="1"/>
  <c r="F138" i="1" l="1"/>
  <c r="F148" i="1" s="1"/>
  <c r="F70" i="1"/>
  <c r="F146" i="1" s="1"/>
  <c r="F119" i="1"/>
  <c r="F147" i="1" s="1"/>
  <c r="F149" i="1" l="1"/>
  <c r="F153" i="1" s="1"/>
  <c r="F154" i="1" s="1"/>
  <c r="F25" i="2"/>
  <c r="F26" i="2" l="1"/>
  <c r="F27" i="2" s="1"/>
</calcChain>
</file>

<file path=xl/sharedStrings.xml><?xml version="1.0" encoding="utf-8"?>
<sst xmlns="http://schemas.openxmlformats.org/spreadsheetml/2006/main" count="203" uniqueCount="131">
  <si>
    <t>- Držalo kabla 17-25mm</t>
  </si>
  <si>
    <t>- P komplet (zaklep DN100, pritrdilni vijaki in tesnilo)</t>
  </si>
  <si>
    <t>- Tlačno koleno DN100; PN16 s prirobnico po EN</t>
  </si>
  <si>
    <t>- Zg.držalo vodil iz SS AISI 316 s pritrdilnim kpl.</t>
  </si>
  <si>
    <t>- Vodila 2" iz SS AISI 316, L=4,3m</t>
  </si>
  <si>
    <t>- Vponka iz SS AISI 316</t>
  </si>
  <si>
    <t>- Kavelj iz SS AISI 316 za vpenjanje verige na okvir</t>
  </si>
  <si>
    <t xml:space="preserve">- Concertor N100-7600 z motorjem NX6020.180; 7,3 kW; set power 7600W, rotor HI/HI; X installation, </t>
  </si>
  <si>
    <t>Lastnosti in zmogljivosti črpalk:</t>
  </si>
  <si>
    <t>napetost: U=3 x 400 V / 50 Hz</t>
  </si>
  <si>
    <t>tlačni priključek: DN 100</t>
  </si>
  <si>
    <t>velikost prepustnosti trdnih delcev: s=100 mm</t>
  </si>
  <si>
    <t>celotna tlačna višina: H=10,0 m</t>
  </si>
  <si>
    <t>pretok-kapaciteta: Q= 50 l/s oz. 180 m3/h</t>
  </si>
  <si>
    <t>nazivna priklj. moč elektromotorja: P1=7,3kW</t>
  </si>
  <si>
    <t>teža črpalke: m=117 kg</t>
  </si>
  <si>
    <t>- Veriga iz SS AISI 316, nosl. 500 kg; dim. 6,3 x 19,1 x 8,6 – 5m</t>
  </si>
  <si>
    <t>Dobava in vgradnja potopnih črpalk v črpališču v sestavi kot je navedeno spodaj</t>
  </si>
  <si>
    <t>Dobava in montaža tlačnega cevovoda v črpališču v sestavi kot je navedeno spodaj</t>
  </si>
  <si>
    <t>- Sidrni vijaki AISI 316 4xM16 z ampulami za sidranje</t>
  </si>
  <si>
    <t>Na gredi je dvojna mehanska tesnilka z drsnimi obroči iz korozijsko odporne karbidne trdine v kopeli s parafinskim oljem. Površinska zaščita epoksi. Črpalka se spusti po vodilih in se sklopi z obstoječim tlačnim kolenom DN100 črpalke. Zaščita epoksi.</t>
  </si>
  <si>
    <t>- Leteča prirobnica in varilni zavihek DN 100 (DIN 2642 PN10) AISI 316</t>
  </si>
  <si>
    <t>- Leteča prirobnica in varilni zavihek DN 200 (DIN 2642 PN10) AISI 316</t>
  </si>
  <si>
    <t>- Difuzorski kos DN 100/DN 200 (d114,3/2,0/d219,1/2,0 mm) AISI 316</t>
  </si>
  <si>
    <t>- Cev DN 200 (d219,1/2,0 mm) AISI 316</t>
  </si>
  <si>
    <t>- Lok 45°, R=1,5xD, DN 200 (d219,1/2,0 mm) AISI 316</t>
  </si>
  <si>
    <t>- Lok 90°, R=1,5xD, DN 200 (d219,1/2,0 mm) AISI 316</t>
  </si>
  <si>
    <t>- Vijačni, sidrni, pritrdilni material iz nerjavnega jekla AISI 316 in tesnilni material</t>
  </si>
  <si>
    <t>- Konzolni in podporni material iz nerjavnega jekla AISI 316</t>
  </si>
  <si>
    <t>- Tesnenje prebojev plošč in sten v črpališču in zunanjem iztočnem jašku s trajnoelastičnim materialom</t>
  </si>
  <si>
    <t>Dobava in montaža merilnikov pretoka v črpališču v sestavi kot je navedeno spodaj</t>
  </si>
  <si>
    <t>Pripravljalna in zaključna dela, zarisovanje, poskusni zagon sistema z zapisnikom</t>
  </si>
  <si>
    <t>Dobava in montaža ventilatorja v sestavi kot je navedeno spodaj</t>
  </si>
  <si>
    <t>Radialni ventilator z enostransko sesajočim rotorjem, nazaj zakrivljenimi lopaticami, rotor ventilatorja iz polipropilena (PP), spiralno ohišje iz težko vnetljivega polipropilena (PPs-el), statično in dinamično uravnotežen v skladu z DIN ISO 21940-11 v razredu G6.3. Standardni motor IEC po EN 60034 (IEC 60.072), razred učinkovitosti IE3, primeren za delovanje s frekvenčnim regulatorjem</t>
  </si>
  <si>
    <t>- Radialni ventilator ROSENBERG tip                     EPND 315 - 4 RD90</t>
  </si>
  <si>
    <t>Pretok zraka: 2.200 m3/h</t>
  </si>
  <si>
    <t>Statični tlak: 350 Pa</t>
  </si>
  <si>
    <t>El. priklop (Volt-Ph-Hz): 400 - 3 - 50</t>
  </si>
  <si>
    <t>Priključitev naprave na cevi: fi 315 mm</t>
  </si>
  <si>
    <t>Nazivna priključna moč: P1=0,55 kW</t>
  </si>
  <si>
    <t>Stopnja zaščite: IP55</t>
  </si>
  <si>
    <t>Masa naprave: 30 kg</t>
  </si>
  <si>
    <t>- Priključna elastična manšeta z jeklenimi objemkami EVM 315</t>
  </si>
  <si>
    <t>- Pritrdilni profil iz nerjavečega jekla FW 315</t>
  </si>
  <si>
    <t xml:space="preserve">- Gumijasti amortizer GSD </t>
  </si>
  <si>
    <t>- Frekvenčni regulator  VACON 10 vcn-0010-3l-0002-4, 0,55 kW, 3x400 V, IP20, za vgradnjo v elektrokrmilno omaro</t>
  </si>
  <si>
    <t>- Kabelska povezava ventilatorja in frekvenčnega krmilnika, do 10 m</t>
  </si>
  <si>
    <t>- fi 315; s=1,0 mm</t>
  </si>
  <si>
    <t>- Koleno 90° fi 315; s=1,0 mm</t>
  </si>
  <si>
    <t>- 400 x 300; s=1,0 mm</t>
  </si>
  <si>
    <t>Podtlačna žaluzija, kot npr. HIDRIA, montirana na odvodnem kanalu, skupaj z vsem tesnilnim in montažnim materialom</t>
  </si>
  <si>
    <t>Zaščitna rešetka, kot npr. HIDRIA, montirana na odvodnem kanalu, skupaj z vsem tesnilnim in montažnim materialom</t>
  </si>
  <si>
    <t>- AZR-4 400x300</t>
  </si>
  <si>
    <t>- ANŽ-3 400x300</t>
  </si>
  <si>
    <t>- Zaščitna mreža na izpuhu</t>
  </si>
  <si>
    <t>Konzolni in podporni material iz nerjavnega jekla AISI 316</t>
  </si>
  <si>
    <t>Vijačni, sidrni, pritrdilni material iz nerjavnega jekla AISI 316 in tesnilni material</t>
  </si>
  <si>
    <t>Dobava in montaža sesalnega koša za montažo na sesalno cev dizel črpalke GODWIN tip CD 225 M Dri-Prime, priključek DN200, prepustnost delcev do velikosti 75 mm, skupaj z vsem tesnilnim, pritrdilnim in montažnim materialom</t>
  </si>
  <si>
    <t>Dobava in montaža dveh plovnih stikal za krmiljenje delovanja dizel črpalke GODWIN tip CD 225 M Dri-Prime, dolžina kabla do 10m, skupaj z nastavitvijo krmilnih parametrov</t>
  </si>
  <si>
    <t>Dobava in montaža tlačne cevi PE100 SDR11 skupaj z vsemi potrebnimi fazonskimi kosi ter s tesnilnim, varilnim in montažnim materialom</t>
  </si>
  <si>
    <t>- PE100 d 250 SDR11 (250x22,7mm)</t>
  </si>
  <si>
    <t>- DN200 na PE d 250</t>
  </si>
  <si>
    <t>Dobava in montaža prirobnice za PE cevi, za spajanje PE cevi s sesalno in tlačno cevjo dizel črpalke ter sesalnega koša, skupaj z vsem tesnilnim, pritrdilnim in montažnim materialom</t>
  </si>
  <si>
    <t xml:space="preserve">s pom. deli in drobnim materialom (rezanje, preboji sten in plošč vključeni v ceni) </t>
  </si>
  <si>
    <t xml:space="preserve">                                                                                                                                                                                  POSTAVKA</t>
  </si>
  <si>
    <t>ENOTA</t>
  </si>
  <si>
    <t>KOLIČINA</t>
  </si>
  <si>
    <t>CENA</t>
  </si>
  <si>
    <t>ZNESEK</t>
  </si>
  <si>
    <t/>
  </si>
  <si>
    <t>SPLOŠNO:</t>
  </si>
  <si>
    <t>-</t>
  </si>
  <si>
    <t xml:space="preserve">V ceno po enoti mere je zajeta dobava in montaža materiala ter opreme </t>
  </si>
  <si>
    <t>Vsa oprema in material se mora dobaviti z vsemi ustreznimi certifikati, atesti,</t>
  </si>
  <si>
    <t>garancijami, navodili za obratovanje, vzdrževanje, posluževanje in servisiranje.</t>
  </si>
  <si>
    <t>(v skladu z veljavno zakonodajo in zahtevami naročnika)</t>
  </si>
  <si>
    <t xml:space="preserve"> </t>
  </si>
  <si>
    <t>Pri opremi in materialu je potrebno upoštevati stroške meritev, preiskusa in zagona,</t>
  </si>
  <si>
    <t>vključno s pridobitvijo ustreznih certifikatov in potrdil s strani pooblaščenih institucij.</t>
  </si>
  <si>
    <t>Pri izvedbi je potrebno upoštevati stroške vseh pripravljalnih in zaključnih del</t>
  </si>
  <si>
    <t>(vključno z usklajevanjem z ostalimi izvajalci na objektu) ter vse transportne,</t>
  </si>
  <si>
    <t>skladiščne, zavarovalne in ostale splošne stroške.</t>
  </si>
  <si>
    <t>m</t>
  </si>
  <si>
    <t>kpl</t>
  </si>
  <si>
    <t>kos</t>
  </si>
  <si>
    <t>Pripravljalna in zaključna dela, zarisovanje, transportni in ostali splošni stroški</t>
  </si>
  <si>
    <t>Transportni, zavarovalni in ostali splošni stroški</t>
  </si>
  <si>
    <t>SKUPAJ BREZ DDV (EUR):</t>
  </si>
  <si>
    <t>SKUPAJ Z DDV (EUR):</t>
  </si>
  <si>
    <t>m2</t>
  </si>
  <si>
    <t>Regulacija pretočnih količin na strani zraka, poskusno obratovanje, navodila za obratovanje in vzdrževanje, meritve mikro klime s strani pooblaščene institucije</t>
  </si>
  <si>
    <t>Toplotna in protikondenzna izolacija kanalov v objektu, za dovod in odvod zraka, npr. Armaflex XG, en sloj debeline 19 mm, skupaj s tipskim lepilom 520, spoje je potrebno bandažirati z 5 cm trakom debeline 4 mm</t>
  </si>
  <si>
    <t>DDV (22%)</t>
  </si>
  <si>
    <t xml:space="preserve">Litoželezna potopna črpalka za odpadno vodo do 400C, pH 5,5 -14; max.gostota 1.100 kg/m3; z vgrajenim 3-faznim sinhronskim IE4 elektro-motorjem N6020.180 z nazivno močjo 7,3 kW pri 500-2.173 min-1, s predprogramiranimi funkcijami: detekcija zamašitve, operacija odmašitve, mehki zagon, konstantna moč na gredi , zagotovljena prava smer vrtenja, skupinski alarm motnje v obratovanju, možna sprememba Q-H karakteristike. Sinhronski LSPM motor ima permanentne magnete v rotorju. Nazivni tok 400V/12A, zagonski tok 400V/12A, nazivno število obratov 500 – 2.173 min-1. Nastavljena moč 7.600W. V ohišju statorja je tipalo FLS za detekcijo puščanja. MT verzija z dvolopatičnim, samočistilnim, prilagodljivim (pomičnim na gredi) N-črpalnim rotorjem (iz legiranega jekla) premera 200 mm. Po detekciji zamašitve rotorja, se samodejno prične program odmašitve, ki vključuje premik na gredi (povečanje prehoda), spremembo obratov in smeri vrtenja. </t>
  </si>
  <si>
    <t>- Motorni kabel SUBCAB S3x2,5+3x2,5/3+S(4x0,5) -10m</t>
  </si>
  <si>
    <t>OPOMBA: Krmilna avtomatika, ultrazvočna nivojska sonda in dve plovni stikali so zajeti v elektro popisu.</t>
  </si>
  <si>
    <t>- Tedenska programabilna stikalna ura za krmiljenje delovanja ventilatorja preko frekvenčnega krmilnika</t>
  </si>
  <si>
    <t>- Koleno 35° fi 315; s=1,0 mm</t>
  </si>
  <si>
    <t>- Stikalo za vklop največje nastavljene moči ventilatorja preko frekvenčnega krmilnika</t>
  </si>
  <si>
    <t>verzija: SPK_01</t>
  </si>
  <si>
    <t>© Copyright Savaprojekt d.d.</t>
  </si>
  <si>
    <t>št.z.</t>
  </si>
  <si>
    <t>7.4.3 POPIS MATERIALA IN DEL</t>
  </si>
  <si>
    <t xml:space="preserve">JP Vodovod – kanalizacija d.o.o.
</t>
  </si>
  <si>
    <t>INVESTITOR:</t>
  </si>
  <si>
    <t>Vodovodna cesta 90, 1000 Ljubljana</t>
  </si>
  <si>
    <t xml:space="preserve">Rekonstrukcija črpališča </t>
  </si>
  <si>
    <t>OBJEKT:</t>
  </si>
  <si>
    <t>»Južna obvoznica« v Ljubljani</t>
  </si>
  <si>
    <t>SESTAVIL:</t>
  </si>
  <si>
    <t xml:space="preserve">Andraž Hribar, univ.dipl.inž.vod.kom.inž.              </t>
  </si>
  <si>
    <t>KRAJ IN DATUM:</t>
  </si>
  <si>
    <t>Krško, november 2018 (po reviziji marec 2019)</t>
  </si>
  <si>
    <t>REKAPITULACIJA:</t>
  </si>
  <si>
    <t>TEHNOLOŠKE INŠTALACIJE IN OPREMA</t>
  </si>
  <si>
    <t>SKUPAJ</t>
  </si>
  <si>
    <t>SKUPAJ Z DDV (22%)</t>
  </si>
  <si>
    <t>7.4.3 POPIS MATERIALA IN DEL - TEHNOLOŠKE INSTALACIJE IN OPREMA</t>
  </si>
  <si>
    <t>7.4.3.1 ČRPALIŠČE</t>
  </si>
  <si>
    <t>7.4.3.2 PREZRAČEVANJE ČRPALNEGA JAŠKA</t>
  </si>
  <si>
    <t>7.4.3.3 ZAČASNO ČRPALIŠČE</t>
  </si>
  <si>
    <t>SKUPNI ZNESEK - TEHNOLOŠKE INŠTALACIJE IN OPREMA</t>
  </si>
  <si>
    <t>Pri izvedbi se upošteva osebna varovalna oprema za delo na globini. Obvezna uporaba merilcev plinov</t>
  </si>
  <si>
    <t>dan</t>
  </si>
  <si>
    <t>Celotna tlačna višina min. H=10m, tlačni priključek DN 100, črpalka mora biti opremljena s krmilnim sistemom na način, da v primeru zastoja delovanja črpališča signalizira okvaro na dežurni telefon operateja.</t>
  </si>
  <si>
    <t>Namestitev in odstranitev, posluževanje in vzdrževanje ter oskrba z gorivom prenosne dizel črpalke v trajanju delovanja začasnega črpališča po terminskem planu, predvidoma 6 tednov, 24 ur na dan, 7 dni v tednu. 
Lastnost črpalke:pretok kapaciteta Qmin. =50l/s, oz. 180m3/h</t>
  </si>
  <si>
    <t>Začasno črpališče mora biti narejeno na način, da je omogočen varni dostop do črpališča v primeru karšnih koli vzdrževalnih del med obratovanjem, v času obartovanja črpališča, mora biti ves čas na razpolago vzdrževalec in po potrebi rezervna črpalka, da se takoj odpravi napaka na delovanju črpališča. Zlasti je problem v času dežja, ko je potrebno z vsemi ukrepi poskrbeti, da ne pride do zaplavljanja hišnih objektov preko kanalizacijskih priključkov. V času dežja, mora biti vzdrževalec črpališča ves čas na objektu in spremljati delovanje črpališča.</t>
  </si>
  <si>
    <t>TIP in proizvajalec</t>
  </si>
  <si>
    <r>
      <t xml:space="preserve">Kanali iz  pločevine AiSi 316 predpisane debeline  okrogle oblike (SPIRO cevi), z ojačitvami, s smerniki, s fazonskimi komadi, s čistilnimi odprtinami na vsakih 5m, skupaj z vsem pritrdilnim in montažnim materialom AISI 316
</t>
    </r>
    <r>
      <rPr>
        <b/>
        <sz val="9"/>
        <color indexed="8"/>
        <rFont val="Arial"/>
        <family val="2"/>
        <charset val="238"/>
      </rPr>
      <t>OPOMBA:</t>
    </r>
    <r>
      <rPr>
        <sz val="9"/>
        <color indexed="8"/>
        <rFont val="Arial"/>
        <family val="2"/>
        <charset val="238"/>
      </rPr>
      <t xml:space="preserve"> V postavko je vključena tudi izdelava odprtin oz. prebojev v zidovih oz. ploščah za vodenje kanalskih razvodov</t>
    </r>
  </si>
  <si>
    <t>Kanali za dovod in odvod zraka, pravokotnega preseka, izdelani iz pločevine AiSi 316 debeline 1,0mm, oblike F (vzdolžno zarobljeni),  skupaj s fazonskimi kosi, prirobnicami, tesnili in materialom za spajanje. Zračni kanali morajo biti izdelani razreda tesnosti II. po DIN V 24194, 2.del.
OPOMBA: V postavko je vključena tudi izdelava odprtin oz. prebojev v zidovih oz. ploščah za vodenje kanalskih razvodov</t>
  </si>
  <si>
    <t>- Elektromagnetni merilnik pretoka za odpadne vode s stenskim pretvornikom signala, kot na primer proizvajalec Endress &amp; Hauser Promag, DN200, montiran na vertikalno cev, skupaj s kabelskimi povezavami do EKO in stenske enote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</si>
</sst>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S_I_T_-;\-* #,##0.00\ _S_I_T_-;_-* &quot;-&quot;??\ _S_I_T_-;_-@_-"/>
    <numFmt numFmtId="165" formatCode="#,##0.00\ _S_I_T"/>
    <numFmt numFmtId="166" formatCode="#,##0.00\ &quot;€&quot;"/>
    <numFmt numFmtId="167" formatCode="_-* #,##0.00\ [$€-1]_-;\-* #,##0.00\ [$€-1]_-;_-* &quot;-&quot;??\ [$€-1]_-;_-@_-"/>
  </numFmts>
  <fonts count="39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6"/>
      <name val="ChaletOffice"/>
      <charset val="238"/>
    </font>
    <font>
      <i/>
      <sz val="6"/>
      <name val="ChaletOffice"/>
      <charset val="238"/>
    </font>
    <font>
      <sz val="10"/>
      <name val="ChaletOffice"/>
      <charset val="238"/>
    </font>
    <font>
      <sz val="9"/>
      <color indexed="8"/>
      <name val="ChaletOffice"/>
      <charset val="238"/>
    </font>
    <font>
      <i/>
      <sz val="9"/>
      <color indexed="8"/>
      <name val="ChaletOffice"/>
      <charset val="238"/>
    </font>
    <font>
      <i/>
      <sz val="5"/>
      <name val="ChaletOffice"/>
      <charset val="238"/>
    </font>
    <font>
      <sz val="10"/>
      <color indexed="8"/>
      <name val="ChaletOffice"/>
      <charset val="238"/>
    </font>
    <font>
      <sz val="10"/>
      <color indexed="10"/>
      <name val="ChaletOffice"/>
      <charset val="238"/>
    </font>
    <font>
      <i/>
      <sz val="8"/>
      <name val="ChaletOffice"/>
      <charset val="238"/>
    </font>
    <font>
      <b/>
      <sz val="12"/>
      <color indexed="8"/>
      <name val="ChaletOffice"/>
      <charset val="238"/>
    </font>
    <font>
      <b/>
      <sz val="10"/>
      <color indexed="8"/>
      <name val="ChaletOffice"/>
      <charset val="238"/>
    </font>
    <font>
      <b/>
      <sz val="10"/>
      <name val="ChaletOffice"/>
      <charset val="238"/>
    </font>
    <font>
      <i/>
      <sz val="9"/>
      <name val="ChaletOffice"/>
      <charset val="238"/>
    </font>
    <font>
      <sz val="9"/>
      <name val="ChaletOffice"/>
      <charset val="238"/>
    </font>
    <font>
      <b/>
      <sz val="11"/>
      <color indexed="8"/>
      <name val="ChaletOffice"/>
      <charset val="238"/>
    </font>
    <font>
      <b/>
      <sz val="11"/>
      <name val="ChaletOffice"/>
      <charset val="238"/>
    </font>
    <font>
      <i/>
      <sz val="10"/>
      <color indexed="8"/>
      <name val="ChaletOffice"/>
      <charset val="238"/>
    </font>
    <font>
      <b/>
      <sz val="10"/>
      <color indexed="10"/>
      <name val="ChaletOffice"/>
      <charset val="238"/>
    </font>
    <font>
      <sz val="11"/>
      <name val="ChaletOffice"/>
      <charset val="238"/>
    </font>
    <font>
      <sz val="1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i/>
      <sz val="11"/>
      <color indexed="8"/>
      <name val="ChaletOffice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color indexed="8"/>
      <name val="ChaletOffice"/>
      <charset val="238"/>
    </font>
    <font>
      <b/>
      <sz val="9"/>
      <name val="Arial"/>
      <family val="2"/>
      <charset val="238"/>
    </font>
    <font>
      <b/>
      <sz val="9"/>
      <name val="ChaletOffice"/>
      <charset val="238"/>
    </font>
    <font>
      <b/>
      <sz val="10"/>
      <name val="Arial"/>
      <family val="2"/>
      <charset val="238"/>
    </font>
    <font>
      <b/>
      <sz val="11"/>
      <name val="Calibri"/>
      <family val="2"/>
      <charset val="238"/>
    </font>
    <font>
      <b/>
      <sz val="10"/>
      <color theme="1"/>
      <name val="Arial"/>
      <family val="2"/>
      <charset val="238"/>
    </font>
    <font>
      <sz val="6"/>
      <color theme="0" tint="-0.14999847407452621"/>
      <name val="Arial"/>
      <family val="2"/>
      <charset val="238"/>
    </font>
    <font>
      <b/>
      <sz val="13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</fills>
  <borders count="42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7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74">
    <xf numFmtId="0" fontId="0" fillId="0" borderId="0" xfId="0"/>
    <xf numFmtId="0" fontId="3" fillId="0" borderId="1" xfId="0" applyFont="1" applyFill="1" applyBorder="1" applyAlignment="1" applyProtection="1">
      <alignment horizontal="right" vertical="top"/>
      <protection hidden="1"/>
    </xf>
    <xf numFmtId="0" fontId="4" fillId="0" borderId="2" xfId="0" applyFont="1" applyFill="1" applyBorder="1" applyAlignment="1" applyProtection="1">
      <alignment horizontal="center" vertical="top"/>
      <protection hidden="1"/>
    </xf>
    <xf numFmtId="165" fontId="4" fillId="0" borderId="3" xfId="0" applyNumberFormat="1" applyFont="1" applyFill="1" applyBorder="1" applyProtection="1">
      <protection hidden="1"/>
    </xf>
    <xf numFmtId="0" fontId="4" fillId="0" borderId="0" xfId="0" applyFont="1" applyFill="1" applyProtection="1">
      <protection hidden="1"/>
    </xf>
    <xf numFmtId="1" fontId="6" fillId="0" borderId="4" xfId="0" applyNumberFormat="1" applyFont="1" applyFill="1" applyBorder="1" applyAlignment="1" applyProtection="1">
      <alignment horizontal="right" vertical="top" wrapText="1"/>
      <protection hidden="1"/>
    </xf>
    <xf numFmtId="49" fontId="7" fillId="0" borderId="5" xfId="0" applyNumberFormat="1" applyFont="1" applyFill="1" applyBorder="1" applyAlignment="1" applyProtection="1">
      <alignment horizontal="center"/>
      <protection hidden="1"/>
    </xf>
    <xf numFmtId="165" fontId="7" fillId="0" borderId="6" xfId="0" applyNumberFormat="1" applyFont="1" applyFill="1" applyBorder="1" applyAlignment="1" applyProtection="1">
      <alignment horizontal="right" wrapText="1"/>
      <protection hidden="1"/>
    </xf>
    <xf numFmtId="0" fontId="7" fillId="0" borderId="0" xfId="0" applyFont="1" applyFill="1" applyAlignment="1" applyProtection="1">
      <alignment horizontal="center" wrapText="1"/>
      <protection hidden="1"/>
    </xf>
    <xf numFmtId="1" fontId="5" fillId="0" borderId="0" xfId="0" applyNumberFormat="1" applyFont="1" applyFill="1" applyBorder="1" applyAlignment="1" applyProtection="1">
      <alignment horizontal="right" vertical="top"/>
      <protection hidden="1"/>
    </xf>
    <xf numFmtId="49" fontId="8" fillId="0" borderId="0" xfId="0" applyNumberFormat="1" applyFont="1" applyFill="1" applyBorder="1" applyAlignment="1" applyProtection="1">
      <alignment horizontal="left" vertical="top"/>
      <protection hidden="1"/>
    </xf>
    <xf numFmtId="49" fontId="9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0" applyFont="1" applyFill="1" applyBorder="1" applyAlignment="1" applyProtection="1">
      <alignment horizontal="center" vertical="center" wrapText="1"/>
      <protection hidden="1"/>
    </xf>
    <xf numFmtId="165" fontId="5" fillId="0" borderId="0" xfId="0" applyNumberFormat="1" applyFont="1" applyFill="1" applyBorder="1" applyAlignment="1" applyProtection="1">
      <alignment vertical="center" wrapText="1"/>
      <protection hidden="1"/>
    </xf>
    <xf numFmtId="165" fontId="11" fillId="0" borderId="0" xfId="0" applyNumberFormat="1" applyFont="1" applyFill="1" applyBorder="1" applyAlignment="1" applyProtection="1">
      <alignment vertical="center" wrapText="1"/>
      <protection hidden="1"/>
    </xf>
    <xf numFmtId="0" fontId="5" fillId="0" borderId="0" xfId="0" applyFont="1" applyFill="1" applyProtection="1">
      <protection hidden="1"/>
    </xf>
    <xf numFmtId="1" fontId="5" fillId="0" borderId="0" xfId="0" applyNumberFormat="1" applyFont="1" applyFill="1" applyBorder="1" applyAlignment="1" applyProtection="1">
      <alignment horizontal="right" vertical="top" wrapText="1"/>
      <protection locked="0"/>
    </xf>
    <xf numFmtId="0" fontId="13" fillId="0" borderId="0" xfId="0" applyNumberFormat="1" applyFont="1" applyFill="1" applyBorder="1" applyAlignment="1" applyProtection="1">
      <alignment horizontal="right" vertical="center" wrapText="1"/>
      <protection locked="0"/>
    </xf>
    <xf numFmtId="49" fontId="6" fillId="0" borderId="0" xfId="0" applyNumberFormat="1" applyFont="1" applyFill="1" applyBorder="1" applyAlignment="1" applyProtection="1">
      <alignment horizontal="right" vertical="top" wrapText="1"/>
    </xf>
    <xf numFmtId="1" fontId="15" fillId="0" borderId="0" xfId="0" applyNumberFormat="1" applyFont="1" applyFill="1" applyBorder="1" applyAlignment="1" applyProtection="1">
      <alignment horizontal="right" vertical="top" wrapText="1"/>
    </xf>
    <xf numFmtId="4" fontId="16" fillId="0" borderId="0" xfId="3" applyNumberFormat="1" applyFont="1" applyFill="1" applyBorder="1" applyAlignment="1" applyProtection="1">
      <alignment horizontal="right" vertical="top"/>
      <protection locked="0"/>
    </xf>
    <xf numFmtId="4" fontId="16" fillId="0" borderId="0" xfId="3" applyNumberFormat="1" applyFont="1" applyFill="1" applyBorder="1" applyAlignment="1" applyProtection="1">
      <alignment horizontal="right" vertical="top"/>
    </xf>
    <xf numFmtId="0" fontId="16" fillId="0" borderId="0" xfId="0" applyFont="1" applyFill="1" applyProtection="1"/>
    <xf numFmtId="0" fontId="6" fillId="0" borderId="0" xfId="0" applyNumberFormat="1" applyFont="1" applyFill="1" applyBorder="1" applyAlignment="1" applyProtection="1">
      <alignment vertical="top" wrapText="1"/>
    </xf>
    <xf numFmtId="0" fontId="15" fillId="0" borderId="0" xfId="0" applyFont="1" applyFill="1" applyProtection="1"/>
    <xf numFmtId="4" fontId="16" fillId="0" borderId="0" xfId="0" applyNumberFormat="1" applyFont="1" applyFill="1" applyProtection="1"/>
    <xf numFmtId="0" fontId="6" fillId="0" borderId="0" xfId="0" applyFont="1" applyFill="1" applyBorder="1" applyAlignment="1" applyProtection="1">
      <alignment horizontal="center" vertical="top" wrapText="1"/>
    </xf>
    <xf numFmtId="0" fontId="5" fillId="0" borderId="0" xfId="0" applyFont="1" applyFill="1" applyBorder="1" applyProtection="1">
      <protection hidden="1"/>
    </xf>
    <xf numFmtId="1" fontId="5" fillId="0" borderId="0" xfId="0" applyNumberFormat="1" applyFont="1" applyFill="1" applyBorder="1" applyAlignment="1" applyProtection="1">
      <alignment horizontal="right" vertical="top" wrapText="1"/>
      <protection hidden="1"/>
    </xf>
    <xf numFmtId="49" fontId="9" fillId="0" borderId="0" xfId="0" applyNumberFormat="1" applyFont="1" applyFill="1" applyBorder="1" applyAlignment="1" applyProtection="1">
      <alignment horizontal="left" wrapText="1"/>
      <protection hidden="1"/>
    </xf>
    <xf numFmtId="49" fontId="19" fillId="0" borderId="0" xfId="0" applyNumberFormat="1" applyFont="1" applyFill="1" applyBorder="1" applyAlignment="1" applyProtection="1">
      <alignment horizontal="center"/>
      <protection hidden="1"/>
    </xf>
    <xf numFmtId="0" fontId="20" fillId="0" borderId="0" xfId="0" applyFont="1" applyFill="1" applyBorder="1" applyAlignment="1" applyProtection="1">
      <alignment horizontal="center" vertical="center" wrapText="1"/>
      <protection hidden="1"/>
    </xf>
    <xf numFmtId="165" fontId="5" fillId="0" borderId="0" xfId="0" applyNumberFormat="1" applyFont="1" applyFill="1" applyBorder="1" applyProtection="1">
      <protection hidden="1"/>
    </xf>
    <xf numFmtId="165" fontId="14" fillId="0" borderId="0" xfId="0" applyNumberFormat="1" applyFont="1" applyFill="1" applyBorder="1" applyProtection="1">
      <protection hidden="1"/>
    </xf>
    <xf numFmtId="49" fontId="4" fillId="0" borderId="2" xfId="0" applyNumberFormat="1" applyFont="1" applyFill="1" applyBorder="1" applyProtection="1">
      <protection hidden="1"/>
    </xf>
    <xf numFmtId="0" fontId="5" fillId="0" borderId="2" xfId="0" applyFont="1" applyFill="1" applyBorder="1" applyAlignment="1" applyProtection="1">
      <alignment horizontal="center" vertical="top"/>
      <protection hidden="1"/>
    </xf>
    <xf numFmtId="165" fontId="5" fillId="0" borderId="2" xfId="0" applyNumberFormat="1" applyFont="1" applyFill="1" applyBorder="1" applyProtection="1">
      <protection hidden="1"/>
    </xf>
    <xf numFmtId="49" fontId="7" fillId="0" borderId="5" xfId="0" applyNumberFormat="1" applyFont="1" applyFill="1" applyBorder="1" applyAlignment="1" applyProtection="1">
      <alignment wrapText="1"/>
      <protection hidden="1"/>
    </xf>
    <xf numFmtId="165" fontId="7" fillId="0" borderId="5" xfId="0" applyNumberFormat="1" applyFont="1" applyFill="1" applyBorder="1" applyAlignment="1" applyProtection="1">
      <alignment horizontal="right" wrapText="1"/>
      <protection hidden="1"/>
    </xf>
    <xf numFmtId="1" fontId="5" fillId="0" borderId="7" xfId="0" applyNumberFormat="1" applyFont="1" applyFill="1" applyBorder="1" applyAlignment="1" applyProtection="1">
      <alignment horizontal="right" vertical="top" wrapText="1"/>
      <protection locked="0"/>
    </xf>
    <xf numFmtId="4" fontId="15" fillId="0" borderId="0" xfId="3" applyNumberFormat="1" applyFont="1" applyFill="1" applyBorder="1" applyAlignment="1" applyProtection="1">
      <alignment horizontal="right" vertical="top"/>
      <protection locked="0"/>
    </xf>
    <xf numFmtId="4" fontId="15" fillId="0" borderId="0" xfId="3" applyNumberFormat="1" applyFont="1" applyFill="1" applyBorder="1" applyAlignment="1" applyProtection="1">
      <alignment horizontal="right" vertical="top"/>
    </xf>
    <xf numFmtId="1" fontId="15" fillId="0" borderId="0" xfId="0" applyNumberFormat="1" applyFont="1" applyFill="1" applyBorder="1" applyAlignment="1" applyProtection="1">
      <alignment horizontal="right" vertical="top"/>
    </xf>
    <xf numFmtId="0" fontId="7" fillId="0" borderId="0" xfId="0" applyNumberFormat="1" applyFont="1" applyFill="1" applyBorder="1" applyAlignment="1" applyProtection="1">
      <alignment vertical="top"/>
    </xf>
    <xf numFmtId="49" fontId="7" fillId="0" borderId="0" xfId="0" applyNumberFormat="1" applyFont="1" applyFill="1" applyBorder="1" applyAlignment="1" applyProtection="1">
      <alignment horizontal="right" vertical="top"/>
    </xf>
    <xf numFmtId="0" fontId="7" fillId="0" borderId="0" xfId="0" applyFont="1" applyFill="1" applyBorder="1" applyAlignment="1" applyProtection="1">
      <alignment horizontal="center" vertical="top"/>
    </xf>
    <xf numFmtId="0" fontId="15" fillId="0" borderId="0" xfId="0" applyFont="1" applyFill="1" applyAlignment="1" applyProtection="1"/>
    <xf numFmtId="4" fontId="15" fillId="0" borderId="0" xfId="0" applyNumberFormat="1" applyFont="1" applyFill="1" applyAlignment="1" applyProtection="1"/>
    <xf numFmtId="0" fontId="13" fillId="0" borderId="0" xfId="0" applyNumberFormat="1" applyFont="1" applyFill="1" applyBorder="1" applyAlignment="1" applyProtection="1">
      <alignment vertical="top" wrapText="1"/>
    </xf>
    <xf numFmtId="49" fontId="6" fillId="0" borderId="0" xfId="0" applyNumberFormat="1" applyFont="1" applyFill="1" applyBorder="1" applyAlignment="1" applyProtection="1">
      <alignment horizontal="right" wrapText="1"/>
    </xf>
    <xf numFmtId="0" fontId="6" fillId="0" borderId="0" xfId="0" applyNumberFormat="1" applyFont="1" applyFill="1" applyBorder="1" applyAlignment="1" applyProtection="1">
      <alignment wrapText="1"/>
    </xf>
    <xf numFmtId="0" fontId="6" fillId="0" borderId="0" xfId="0" applyFont="1" applyFill="1" applyBorder="1" applyAlignment="1" applyProtection="1">
      <alignment horizontal="center" wrapText="1"/>
    </xf>
    <xf numFmtId="4" fontId="16" fillId="0" borderId="0" xfId="3" applyNumberFormat="1" applyFont="1" applyFill="1" applyBorder="1" applyAlignment="1" applyProtection="1">
      <alignment horizontal="right"/>
      <protection locked="0"/>
    </xf>
    <xf numFmtId="4" fontId="16" fillId="0" borderId="0" xfId="3" applyNumberFormat="1" applyFont="1" applyFill="1" applyBorder="1" applyAlignment="1" applyProtection="1">
      <alignment horizontal="right"/>
    </xf>
    <xf numFmtId="49" fontId="6" fillId="0" borderId="0" xfId="0" applyNumberFormat="1" applyFont="1" applyFill="1" applyBorder="1" applyAlignment="1" applyProtection="1">
      <alignment wrapText="1"/>
    </xf>
    <xf numFmtId="49" fontId="13" fillId="0" borderId="0" xfId="0" applyNumberFormat="1" applyFont="1" applyFill="1" applyBorder="1" applyAlignment="1" applyProtection="1">
      <alignment horizontal="fill" wrapText="1"/>
      <protection locked="0"/>
    </xf>
    <xf numFmtId="0" fontId="13" fillId="0" borderId="0" xfId="0" applyNumberFormat="1" applyFont="1" applyFill="1" applyBorder="1" applyAlignment="1" applyProtection="1">
      <alignment horizontal="center" wrapText="1"/>
      <protection locked="0"/>
    </xf>
    <xf numFmtId="3" fontId="13" fillId="0" borderId="0" xfId="2" applyNumberFormat="1" applyFont="1" applyFill="1" applyBorder="1" applyAlignment="1" applyProtection="1">
      <alignment horizontal="center" wrapText="1"/>
      <protection locked="0"/>
    </xf>
    <xf numFmtId="0" fontId="13" fillId="0" borderId="0" xfId="0" applyNumberFormat="1" applyFont="1" applyFill="1" applyBorder="1" applyAlignment="1" applyProtection="1">
      <alignment horizontal="fill" wrapText="1"/>
      <protection locked="0"/>
    </xf>
    <xf numFmtId="3" fontId="5" fillId="0" borderId="8" xfId="2" applyNumberFormat="1" applyFont="1" applyFill="1" applyBorder="1" applyAlignment="1" applyProtection="1">
      <alignment horizontal="center" wrapText="1"/>
      <protection locked="0"/>
    </xf>
    <xf numFmtId="4" fontId="5" fillId="0" borderId="8" xfId="0" applyNumberFormat="1" applyFont="1" applyFill="1" applyBorder="1" applyAlignment="1" applyProtection="1">
      <alignment horizontal="right"/>
      <protection locked="0"/>
    </xf>
    <xf numFmtId="1" fontId="16" fillId="0" borderId="0" xfId="0" applyNumberFormat="1" applyFont="1" applyFill="1" applyBorder="1" applyAlignment="1" applyProtection="1">
      <alignment horizontal="left" wrapText="1"/>
    </xf>
    <xf numFmtId="1" fontId="15" fillId="0" borderId="0" xfId="0" applyNumberFormat="1" applyFont="1" applyFill="1" applyBorder="1" applyAlignment="1" applyProtection="1">
      <alignment horizontal="left" wrapText="1"/>
    </xf>
    <xf numFmtId="3" fontId="5" fillId="0" borderId="0" xfId="2" applyNumberFormat="1" applyFont="1" applyFill="1" applyBorder="1" applyAlignment="1" applyProtection="1">
      <alignment horizontal="center" wrapText="1"/>
      <protection locked="0"/>
    </xf>
    <xf numFmtId="4" fontId="5" fillId="0" borderId="0" xfId="0" applyNumberFormat="1" applyFont="1" applyFill="1" applyBorder="1" applyAlignment="1" applyProtection="1">
      <alignment horizontal="right"/>
      <protection locked="0"/>
    </xf>
    <xf numFmtId="4" fontId="13" fillId="0" borderId="0" xfId="0" applyNumberFormat="1" applyFont="1" applyFill="1" applyBorder="1" applyAlignment="1" applyProtection="1">
      <alignment horizontal="right"/>
      <protection locked="0"/>
    </xf>
    <xf numFmtId="49" fontId="12" fillId="0" borderId="0" xfId="0" applyNumberFormat="1" applyFont="1" applyFill="1" applyBorder="1" applyAlignment="1" applyProtection="1">
      <alignment horizontal="fill" vertical="center" wrapText="1"/>
      <protection locked="0"/>
    </xf>
    <xf numFmtId="0" fontId="1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NumberFormat="1" applyFont="1" applyFill="1" applyBorder="1" applyAlignment="1" applyProtection="1">
      <alignment horizontal="fill" vertical="center" wrapText="1"/>
      <protection locked="0"/>
    </xf>
    <xf numFmtId="1" fontId="21" fillId="0" borderId="0" xfId="0" applyNumberFormat="1" applyFont="1" applyFill="1" applyBorder="1" applyAlignment="1" applyProtection="1">
      <alignment horizontal="right" vertical="top" wrapText="1"/>
      <protection locked="0"/>
    </xf>
    <xf numFmtId="0" fontId="17" fillId="0" borderId="9" xfId="0" applyNumberFormat="1" applyFont="1" applyFill="1" applyBorder="1" applyAlignment="1" applyProtection="1">
      <alignment horizontal="center" vertical="top" wrapText="1"/>
      <protection locked="0"/>
    </xf>
    <xf numFmtId="4" fontId="18" fillId="0" borderId="9" xfId="0" applyNumberFormat="1" applyFont="1" applyFill="1" applyBorder="1" applyAlignment="1" applyProtection="1">
      <alignment horizontal="center" vertical="top" wrapText="1"/>
      <protection locked="0"/>
    </xf>
    <xf numFmtId="4" fontId="18" fillId="0" borderId="10" xfId="0" applyNumberFormat="1" applyFont="1" applyFill="1" applyBorder="1" applyAlignment="1" applyProtection="1">
      <alignment horizontal="right" vertical="top"/>
      <protection locked="0"/>
    </xf>
    <xf numFmtId="0" fontId="17" fillId="0" borderId="0" xfId="0" applyNumberFormat="1" applyFont="1" applyFill="1" applyBorder="1" applyAlignment="1" applyProtection="1">
      <alignment horizontal="right" vertical="center" wrapText="1"/>
      <protection locked="0"/>
    </xf>
    <xf numFmtId="49" fontId="17" fillId="0" borderId="0" xfId="0" applyNumberFormat="1" applyFont="1" applyFill="1" applyBorder="1" applyAlignment="1" applyProtection="1">
      <alignment horizontal="fill" vertical="center" wrapText="1"/>
      <protection locked="0"/>
    </xf>
    <xf numFmtId="0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0" xfId="0" applyNumberFormat="1" applyFont="1" applyFill="1" applyBorder="1" applyAlignment="1" applyProtection="1">
      <alignment horizontal="fill" vertical="center" wrapText="1"/>
      <protection locked="0"/>
    </xf>
    <xf numFmtId="49" fontId="17" fillId="0" borderId="0" xfId="0" applyNumberFormat="1" applyFont="1" applyFill="1" applyBorder="1" applyAlignment="1" applyProtection="1">
      <alignment vertical="top" wrapText="1"/>
      <protection locked="0"/>
    </xf>
    <xf numFmtId="4" fontId="17" fillId="0" borderId="11" xfId="0" applyNumberFormat="1" applyFont="1" applyFill="1" applyBorder="1" applyAlignment="1" applyProtection="1">
      <alignment horizontal="right" vertical="top"/>
      <protection locked="0"/>
    </xf>
    <xf numFmtId="2" fontId="17" fillId="0" borderId="12" xfId="0" applyNumberFormat="1" applyFont="1" applyFill="1" applyBorder="1" applyAlignment="1" applyProtection="1">
      <alignment horizontal="center" vertical="top" wrapText="1"/>
      <protection locked="0"/>
    </xf>
    <xf numFmtId="2" fontId="18" fillId="0" borderId="13" xfId="0" applyNumberFormat="1" applyFont="1" applyFill="1" applyBorder="1" applyAlignment="1" applyProtection="1">
      <alignment horizontal="center" vertical="top" wrapText="1"/>
      <protection locked="0"/>
    </xf>
    <xf numFmtId="9" fontId="21" fillId="0" borderId="12" xfId="0" quotePrefix="1" applyNumberFormat="1" applyFont="1" applyFill="1" applyBorder="1" applyAlignment="1" applyProtection="1">
      <alignment horizontal="right" vertical="top" wrapText="1"/>
      <protection locked="0"/>
    </xf>
    <xf numFmtId="49" fontId="13" fillId="0" borderId="0" xfId="0" applyNumberFormat="1" applyFont="1" applyFill="1" applyBorder="1" applyAlignment="1" applyProtection="1">
      <alignment horizontal="fill" vertical="center" wrapText="1"/>
      <protection locked="0"/>
    </xf>
    <xf numFmtId="0" fontId="1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NumberFormat="1" applyFont="1" applyFill="1" applyBorder="1" applyAlignment="1" applyProtection="1">
      <alignment horizontal="fill" vertical="center" wrapText="1"/>
      <protection locked="0"/>
    </xf>
    <xf numFmtId="2" fontId="18" fillId="0" borderId="14" xfId="0" applyNumberFormat="1" applyFont="1" applyFill="1" applyBorder="1" applyAlignment="1" applyProtection="1">
      <alignment horizontal="right" vertical="top"/>
      <protection locked="0"/>
    </xf>
    <xf numFmtId="49" fontId="25" fillId="0" borderId="15" xfId="0" applyNumberFormat="1" applyFont="1" applyFill="1" applyBorder="1" applyAlignment="1" applyProtection="1">
      <alignment vertical="center" wrapText="1"/>
      <protection locked="0"/>
    </xf>
    <xf numFmtId="49" fontId="17" fillId="0" borderId="16" xfId="0" applyNumberFormat="1" applyFont="1" applyFill="1" applyBorder="1" applyAlignment="1" applyProtection="1">
      <alignment vertical="center" wrapText="1"/>
      <protection locked="0"/>
    </xf>
    <xf numFmtId="0" fontId="6" fillId="0" borderId="0" xfId="0" applyNumberFormat="1" applyFont="1" applyFill="1" applyBorder="1" applyAlignment="1" applyProtection="1">
      <alignment horizontal="justify" vertical="top" wrapText="1"/>
    </xf>
    <xf numFmtId="0" fontId="16" fillId="0" borderId="0" xfId="0" applyFont="1" applyAlignment="1">
      <alignment horizontal="justify" vertical="top" wrapText="1"/>
    </xf>
    <xf numFmtId="0" fontId="6" fillId="0" borderId="0" xfId="0" applyNumberFormat="1" applyFont="1" applyFill="1" applyBorder="1" applyAlignment="1" applyProtection="1">
      <alignment horizontal="justify" wrapText="1"/>
    </xf>
    <xf numFmtId="0" fontId="13" fillId="0" borderId="0" xfId="0" applyNumberFormat="1" applyFont="1" applyFill="1" applyBorder="1" applyAlignment="1" applyProtection="1">
      <alignment vertical="top"/>
    </xf>
    <xf numFmtId="0" fontId="26" fillId="0" borderId="0" xfId="0" applyFont="1" applyAlignment="1">
      <alignment vertical="top"/>
    </xf>
    <xf numFmtId="49" fontId="6" fillId="0" borderId="0" xfId="0" applyNumberFormat="1" applyFont="1" applyFill="1" applyBorder="1" applyAlignment="1" applyProtection="1">
      <alignment horizontal="justify" wrapText="1"/>
    </xf>
    <xf numFmtId="0" fontId="6" fillId="0" borderId="0" xfId="0" quotePrefix="1" applyNumberFormat="1" applyFont="1" applyFill="1" applyBorder="1" applyAlignment="1" applyProtection="1">
      <alignment horizontal="justify" vertical="top" wrapText="1"/>
    </xf>
    <xf numFmtId="0" fontId="16" fillId="0" borderId="0" xfId="0" quotePrefix="1" applyFont="1" applyAlignment="1">
      <alignment horizontal="left" vertical="top" wrapText="1"/>
    </xf>
    <xf numFmtId="2" fontId="18" fillId="0" borderId="17" xfId="0" applyNumberFormat="1" applyFont="1" applyFill="1" applyBorder="1" applyAlignment="1" applyProtection="1">
      <alignment horizontal="right" vertical="top"/>
      <protection locked="0"/>
    </xf>
    <xf numFmtId="0" fontId="16" fillId="0" borderId="0" xfId="0" quotePrefix="1" applyFont="1" applyAlignment="1">
      <alignment horizontal="justify" vertical="top" wrapText="1"/>
    </xf>
    <xf numFmtId="0" fontId="16" fillId="0" borderId="0" xfId="0" quotePrefix="1" applyNumberFormat="1" applyFont="1" applyFill="1" applyBorder="1" applyAlignment="1" applyProtection="1">
      <alignment horizontal="justify" vertical="top" wrapText="1"/>
    </xf>
    <xf numFmtId="0" fontId="28" fillId="0" borderId="0" xfId="0" applyFont="1" applyFill="1" applyBorder="1" applyAlignment="1">
      <alignment horizontal="justify" vertical="top"/>
    </xf>
    <xf numFmtId="0" fontId="6" fillId="0" borderId="0" xfId="0" quotePrefix="1" applyNumberFormat="1" applyFont="1" applyFill="1" applyBorder="1" applyAlignment="1" applyProtection="1">
      <alignment horizontal="left" vertical="top" wrapText="1"/>
    </xf>
    <xf numFmtId="0" fontId="28" fillId="0" borderId="0" xfId="0" applyNumberFormat="1" applyFont="1" applyFill="1" applyBorder="1" applyAlignment="1">
      <alignment horizontal="justify" vertical="top" wrapText="1"/>
    </xf>
    <xf numFmtId="166" fontId="28" fillId="0" borderId="0" xfId="0" applyNumberFormat="1" applyFont="1" applyAlignment="1">
      <alignment horizontal="center" vertical="center"/>
    </xf>
    <xf numFmtId="49" fontId="29" fillId="0" borderId="0" xfId="0" applyNumberFormat="1" applyFont="1" applyFill="1" applyBorder="1" applyAlignment="1" applyProtection="1">
      <alignment horizontal="right" wrapText="1"/>
    </xf>
    <xf numFmtId="0" fontId="29" fillId="0" borderId="0" xfId="0" applyFont="1" applyFill="1" applyBorder="1" applyAlignment="1" applyProtection="1">
      <alignment horizontal="center" wrapText="1"/>
    </xf>
    <xf numFmtId="166" fontId="30" fillId="0" borderId="0" xfId="0" applyNumberFormat="1" applyFont="1" applyAlignment="1">
      <alignment horizontal="right"/>
    </xf>
    <xf numFmtId="0" fontId="28" fillId="0" borderId="0" xfId="0" quotePrefix="1" applyFont="1" applyFill="1" applyBorder="1" applyAlignment="1">
      <alignment horizontal="justify" vertical="top" wrapText="1"/>
    </xf>
    <xf numFmtId="0" fontId="28" fillId="0" borderId="0" xfId="0" quotePrefix="1" applyFont="1" applyFill="1" applyBorder="1" applyAlignment="1">
      <alignment horizontal="left" vertical="top" wrapText="1"/>
    </xf>
    <xf numFmtId="0" fontId="28" fillId="0" borderId="0" xfId="0" quotePrefix="1" applyNumberFormat="1" applyFont="1" applyFill="1" applyBorder="1" applyAlignment="1">
      <alignment horizontal="justify" vertical="top" wrapText="1"/>
    </xf>
    <xf numFmtId="166" fontId="30" fillId="0" borderId="18" xfId="0" applyNumberFormat="1" applyFont="1" applyBorder="1" applyAlignment="1">
      <alignment horizontal="right"/>
    </xf>
    <xf numFmtId="0" fontId="33" fillId="0" borderId="0" xfId="0" applyFont="1" applyAlignment="1">
      <alignment horizontal="left" indent="3"/>
    </xf>
    <xf numFmtId="0" fontId="6" fillId="0" borderId="0" xfId="0" applyNumberFormat="1" applyFont="1" applyFill="1" applyBorder="1" applyAlignment="1" applyProtection="1">
      <alignment horizontal="justify" vertical="justify" wrapText="1"/>
    </xf>
    <xf numFmtId="1" fontId="31" fillId="0" borderId="0" xfId="0" applyNumberFormat="1" applyFont="1" applyFill="1" applyBorder="1" applyAlignment="1" applyProtection="1">
      <alignment horizontal="left"/>
    </xf>
    <xf numFmtId="0" fontId="32" fillId="0" borderId="0" xfId="0" applyFont="1" applyBorder="1" applyAlignment="1"/>
    <xf numFmtId="166" fontId="30" fillId="0" borderId="0" xfId="0" applyNumberFormat="1" applyFont="1" applyBorder="1" applyAlignment="1">
      <alignment horizontal="right"/>
    </xf>
    <xf numFmtId="2" fontId="18" fillId="0" borderId="19" xfId="0" applyNumberFormat="1" applyFont="1" applyFill="1" applyBorder="1" applyAlignment="1" applyProtection="1">
      <alignment horizontal="right" vertical="top"/>
      <protection locked="0"/>
    </xf>
    <xf numFmtId="166" fontId="30" fillId="0" borderId="3" xfId="0" applyNumberFormat="1" applyFont="1" applyBorder="1" applyAlignment="1">
      <alignment horizontal="right"/>
    </xf>
    <xf numFmtId="166" fontId="30" fillId="0" borderId="20" xfId="0" applyNumberFormat="1" applyFont="1" applyBorder="1" applyAlignment="1">
      <alignment horizontal="right"/>
    </xf>
    <xf numFmtId="166" fontId="30" fillId="0" borderId="21" xfId="0" applyNumberFormat="1" applyFont="1" applyBorder="1" applyAlignment="1">
      <alignment horizontal="right"/>
    </xf>
    <xf numFmtId="166" fontId="30" fillId="0" borderId="22" xfId="0" applyNumberFormat="1" applyFont="1" applyBorder="1" applyAlignment="1">
      <alignment horizontal="right"/>
    </xf>
    <xf numFmtId="166" fontId="30" fillId="0" borderId="23" xfId="0" applyNumberFormat="1" applyFont="1" applyBorder="1" applyAlignment="1">
      <alignment horizontal="right"/>
    </xf>
    <xf numFmtId="166" fontId="30" fillId="0" borderId="24" xfId="0" applyNumberFormat="1" applyFont="1" applyBorder="1" applyAlignment="1">
      <alignment horizontal="right"/>
    </xf>
    <xf numFmtId="0" fontId="0" fillId="0" borderId="0" xfId="0" applyAlignment="1">
      <alignment horizontal="right" wrapText="1"/>
    </xf>
    <xf numFmtId="0" fontId="0" fillId="0" borderId="0" xfId="0" applyAlignment="1">
      <alignment horizontal="left" wrapText="1"/>
    </xf>
    <xf numFmtId="3" fontId="0" fillId="0" borderId="0" xfId="0" applyNumberFormat="1" applyAlignment="1">
      <alignment horizontal="right" wrapText="1"/>
    </xf>
    <xf numFmtId="4" fontId="0" fillId="0" borderId="0" xfId="0" applyNumberFormat="1" applyAlignment="1">
      <alignment horizontal="right" wrapText="1"/>
    </xf>
    <xf numFmtId="0" fontId="0" fillId="0" borderId="0" xfId="0" applyAlignment="1">
      <alignment wrapText="1"/>
    </xf>
    <xf numFmtId="0" fontId="0" fillId="0" borderId="25" xfId="0" applyBorder="1"/>
    <xf numFmtId="0" fontId="34" fillId="0" borderId="25" xfId="0" quotePrefix="1" applyFont="1" applyBorder="1"/>
    <xf numFmtId="0" fontId="34" fillId="0" borderId="25" xfId="0" applyFont="1" applyBorder="1"/>
    <xf numFmtId="49" fontId="35" fillId="0" borderId="26" xfId="0" applyNumberFormat="1" applyFont="1" applyBorder="1" applyAlignment="1">
      <alignment vertical="top"/>
    </xf>
    <xf numFmtId="49" fontId="35" fillId="0" borderId="0" xfId="0" applyNumberFormat="1" applyFont="1" applyAlignment="1">
      <alignment horizontal="right" vertical="top"/>
    </xf>
    <xf numFmtId="2" fontId="0" fillId="0" borderId="0" xfId="0" applyNumberFormat="1" applyAlignment="1">
      <alignment horizontal="center" wrapText="1"/>
    </xf>
    <xf numFmtId="0" fontId="36" fillId="0" borderId="0" xfId="0" applyFont="1"/>
    <xf numFmtId="0" fontId="37" fillId="0" borderId="0" xfId="0" applyFont="1"/>
    <xf numFmtId="0" fontId="34" fillId="0" borderId="0" xfId="0" applyFont="1"/>
    <xf numFmtId="0" fontId="0" fillId="0" borderId="0" xfId="0" applyAlignment="1">
      <alignment horizontal="right"/>
    </xf>
    <xf numFmtId="0" fontId="34" fillId="0" borderId="0" xfId="0" quotePrefix="1" applyFont="1"/>
    <xf numFmtId="4" fontId="38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left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167" fontId="34" fillId="0" borderId="0" xfId="0" applyNumberFormat="1" applyFont="1" applyAlignment="1">
      <alignment horizontal="right" vertical="center"/>
    </xf>
    <xf numFmtId="0" fontId="34" fillId="0" borderId="27" xfId="0" applyFont="1" applyBorder="1" applyAlignment="1">
      <alignment horizontal="left" vertical="center"/>
    </xf>
    <xf numFmtId="0" fontId="34" fillId="0" borderId="28" xfId="0" applyFont="1" applyBorder="1" applyAlignment="1">
      <alignment vertical="center"/>
    </xf>
    <xf numFmtId="167" fontId="34" fillId="0" borderId="29" xfId="0" applyNumberFormat="1" applyFont="1" applyBorder="1" applyAlignment="1">
      <alignment horizontal="right" vertical="center"/>
    </xf>
    <xf numFmtId="0" fontId="0" fillId="0" borderId="30" xfId="0" applyBorder="1" applyAlignment="1">
      <alignment horizontal="left" vertical="center"/>
    </xf>
    <xf numFmtId="0" fontId="0" fillId="0" borderId="5" xfId="0" applyBorder="1" applyAlignment="1">
      <alignment vertical="center"/>
    </xf>
    <xf numFmtId="167" fontId="0" fillId="0" borderId="31" xfId="0" applyNumberFormat="1" applyBorder="1" applyAlignment="1">
      <alignment horizontal="right" vertical="center"/>
    </xf>
    <xf numFmtId="0" fontId="34" fillId="0" borderId="32" xfId="0" applyFont="1" applyBorder="1" applyAlignment="1">
      <alignment horizontal="left" vertical="center"/>
    </xf>
    <xf numFmtId="0" fontId="34" fillId="0" borderId="33" xfId="0" applyFont="1" applyBorder="1" applyAlignment="1">
      <alignment vertical="center"/>
    </xf>
    <xf numFmtId="167" fontId="34" fillId="0" borderId="34" xfId="0" applyNumberFormat="1" applyFont="1" applyBorder="1" applyAlignment="1">
      <alignment horizontal="right" vertical="center"/>
    </xf>
    <xf numFmtId="167" fontId="34" fillId="0" borderId="0" xfId="0" applyNumberFormat="1" applyFont="1" applyAlignment="1">
      <alignment horizontal="right"/>
    </xf>
    <xf numFmtId="0" fontId="26" fillId="0" borderId="0" xfId="0" applyFont="1" applyAlignment="1">
      <alignment vertical="top"/>
    </xf>
    <xf numFmtId="166" fontId="30" fillId="2" borderId="0" xfId="0" applyNumberFormat="1" applyFont="1" applyFill="1" applyBorder="1" applyAlignment="1" applyProtection="1">
      <alignment wrapText="1"/>
      <protection locked="0"/>
    </xf>
    <xf numFmtId="4" fontId="31" fillId="3" borderId="0" xfId="3" applyNumberFormat="1" applyFont="1" applyFill="1" applyBorder="1" applyAlignment="1" applyProtection="1">
      <alignment horizontal="center" wrapText="1"/>
      <protection locked="0"/>
    </xf>
    <xf numFmtId="1" fontId="17" fillId="0" borderId="36" xfId="0" applyNumberFormat="1" applyFont="1" applyFill="1" applyBorder="1" applyAlignment="1" applyProtection="1">
      <alignment vertical="center"/>
    </xf>
    <xf numFmtId="0" fontId="0" fillId="0" borderId="37" xfId="0" applyBorder="1" applyAlignment="1">
      <alignment vertical="center"/>
    </xf>
    <xf numFmtId="0" fontId="0" fillId="0" borderId="38" xfId="0" applyBorder="1" applyAlignment="1">
      <alignment vertical="center"/>
    </xf>
    <xf numFmtId="0" fontId="13" fillId="0" borderId="0" xfId="0" applyFont="1" applyAlignment="1">
      <alignment vertical="top" wrapText="1"/>
    </xf>
    <xf numFmtId="0" fontId="26" fillId="0" borderId="0" xfId="0" applyFont="1" applyAlignment="1">
      <alignment vertical="top"/>
    </xf>
    <xf numFmtId="0" fontId="13" fillId="0" borderId="0" xfId="0" applyNumberFormat="1" applyFont="1" applyFill="1" applyBorder="1" applyAlignment="1" applyProtection="1">
      <alignment vertical="top"/>
    </xf>
    <xf numFmtId="1" fontId="31" fillId="0" borderId="8" xfId="0" applyNumberFormat="1" applyFont="1" applyFill="1" applyBorder="1" applyAlignment="1" applyProtection="1">
      <alignment horizontal="justify" wrapText="1"/>
    </xf>
    <xf numFmtId="0" fontId="32" fillId="0" borderId="8" xfId="0" applyFont="1" applyBorder="1" applyAlignment="1">
      <alignment wrapText="1"/>
    </xf>
    <xf numFmtId="1" fontId="17" fillId="0" borderId="39" xfId="0" applyNumberFormat="1" applyFont="1" applyFill="1" applyBorder="1" applyAlignment="1" applyProtection="1">
      <alignment vertical="center"/>
    </xf>
    <xf numFmtId="0" fontId="22" fillId="0" borderId="40" xfId="0" applyFont="1" applyBorder="1" applyAlignment="1">
      <alignment vertical="center"/>
    </xf>
    <xf numFmtId="0" fontId="22" fillId="0" borderId="41" xfId="0" applyFont="1" applyBorder="1" applyAlignment="1">
      <alignment vertical="center"/>
    </xf>
    <xf numFmtId="0" fontId="12" fillId="0" borderId="0" xfId="0" applyFont="1" applyAlignment="1">
      <alignment vertical="top" wrapText="1"/>
    </xf>
    <xf numFmtId="0" fontId="0" fillId="0" borderId="0" xfId="0" applyAlignment="1">
      <alignment vertical="top"/>
    </xf>
    <xf numFmtId="1" fontId="17" fillId="0" borderId="1" xfId="0" applyNumberFormat="1" applyFont="1" applyFill="1" applyBorder="1" applyAlignment="1" applyProtection="1">
      <alignment vertical="center"/>
    </xf>
    <xf numFmtId="0" fontId="0" fillId="0" borderId="2" xfId="0" applyBorder="1" applyAlignment="1">
      <alignment vertical="center"/>
    </xf>
    <xf numFmtId="0" fontId="0" fillId="0" borderId="35" xfId="0" applyBorder="1" applyAlignment="1">
      <alignment vertical="center"/>
    </xf>
    <xf numFmtId="1" fontId="31" fillId="0" borderId="8" xfId="0" applyNumberFormat="1" applyFont="1" applyFill="1" applyBorder="1" applyAlignment="1" applyProtection="1">
      <alignment horizontal="left"/>
    </xf>
    <xf numFmtId="0" fontId="32" fillId="0" borderId="8" xfId="0" applyFont="1" applyBorder="1" applyAlignment="1"/>
  </cellXfs>
  <cellStyles count="4">
    <cellStyle name="Navadno" xfId="0" builtinId="0"/>
    <cellStyle name="Neoplan" xfId="1"/>
    <cellStyle name="Odstotek" xfId="2" builtinId="5"/>
    <cellStyle name="Vejic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704850</xdr:colOff>
      <xdr:row>0</xdr:row>
      <xdr:rowOff>0</xdr:rowOff>
    </xdr:from>
    <xdr:to>
      <xdr:col>6</xdr:col>
      <xdr:colOff>0</xdr:colOff>
      <xdr:row>2</xdr:row>
      <xdr:rowOff>104775</xdr:rowOff>
    </xdr:to>
    <xdr:pic>
      <xdr:nvPicPr>
        <xdr:cNvPr id="1027" name="Slika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10150" y="0"/>
          <a:ext cx="7429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view="pageBreakPreview" zoomScaleNormal="100" zoomScaleSheetLayoutView="100" workbookViewId="0">
      <selection activeCell="F30" sqref="F30"/>
    </sheetView>
  </sheetViews>
  <sheetFormatPr defaultRowHeight="12.75"/>
  <cols>
    <col min="1" max="1" width="6.7109375" customWidth="1"/>
    <col min="2" max="2" width="31.7109375" customWidth="1"/>
    <col min="3" max="3" width="13.7109375" customWidth="1"/>
    <col min="4" max="4" width="7.7109375" customWidth="1"/>
    <col min="5" max="5" width="4.7109375" customWidth="1"/>
    <col min="6" max="6" width="21.7109375" customWidth="1"/>
    <col min="7" max="7" width="12.85546875" bestFit="1" customWidth="1"/>
  </cols>
  <sheetData>
    <row r="1" spans="1:7" s="126" customFormat="1">
      <c r="A1" s="122"/>
      <c r="B1" s="123"/>
      <c r="C1" s="122"/>
      <c r="D1" s="124"/>
      <c r="E1" s="125"/>
      <c r="F1" s="125"/>
    </row>
    <row r="2" spans="1:7" s="126" customFormat="1">
      <c r="A2" s="122"/>
      <c r="B2" s="123"/>
      <c r="C2" s="122"/>
      <c r="D2" s="124"/>
      <c r="E2" s="125"/>
      <c r="F2" s="125"/>
    </row>
    <row r="3" spans="1:7" s="126" customFormat="1">
      <c r="A3" s="127"/>
      <c r="B3" s="128"/>
      <c r="C3" s="129"/>
      <c r="D3" s="127"/>
      <c r="E3" s="127"/>
      <c r="F3" s="127"/>
    </row>
    <row r="4" spans="1:7" s="126" customFormat="1">
      <c r="A4" s="130" t="s">
        <v>99</v>
      </c>
      <c r="B4" s="123"/>
      <c r="C4" s="122"/>
      <c r="D4" s="124"/>
      <c r="E4" s="125"/>
      <c r="F4" s="131" t="s">
        <v>100</v>
      </c>
      <c r="G4" s="132" t="s">
        <v>101</v>
      </c>
    </row>
    <row r="6" spans="1:7" ht="16.5">
      <c r="A6" s="133" t="s">
        <v>102</v>
      </c>
      <c r="B6" s="134"/>
    </row>
    <row r="7" spans="1:7">
      <c r="B7" s="135"/>
      <c r="F7" s="136"/>
    </row>
    <row r="8" spans="1:7">
      <c r="B8" s="135"/>
      <c r="F8" s="136"/>
    </row>
    <row r="9" spans="1:7" ht="12.75" customHeight="1">
      <c r="B9" s="135"/>
      <c r="C9" s="135" t="s">
        <v>103</v>
      </c>
    </row>
    <row r="10" spans="1:7">
      <c r="A10" s="127" t="s">
        <v>104</v>
      </c>
      <c r="B10" s="128"/>
      <c r="C10" s="129" t="s">
        <v>105</v>
      </c>
      <c r="D10" s="127"/>
      <c r="E10" s="127"/>
      <c r="F10" s="127"/>
    </row>
    <row r="11" spans="1:7">
      <c r="B11" s="137"/>
      <c r="C11" s="135"/>
    </row>
    <row r="12" spans="1:7">
      <c r="B12" s="135"/>
      <c r="C12" s="135" t="s">
        <v>106</v>
      </c>
      <c r="F12" s="136"/>
    </row>
    <row r="13" spans="1:7">
      <c r="A13" s="127" t="s">
        <v>107</v>
      </c>
      <c r="B13" s="128"/>
      <c r="C13" s="129" t="s">
        <v>108</v>
      </c>
      <c r="D13" s="127"/>
      <c r="E13" s="127"/>
      <c r="F13" s="127"/>
    </row>
    <row r="14" spans="1:7">
      <c r="B14" s="137"/>
      <c r="C14" s="135"/>
    </row>
    <row r="15" spans="1:7">
      <c r="A15" s="127" t="s">
        <v>109</v>
      </c>
      <c r="B15" s="128"/>
      <c r="C15" s="129" t="s">
        <v>110</v>
      </c>
      <c r="D15" s="127"/>
      <c r="E15" s="127"/>
      <c r="F15" s="127"/>
    </row>
    <row r="16" spans="1:7">
      <c r="B16" s="137"/>
      <c r="C16" s="135"/>
    </row>
    <row r="17" spans="1:6">
      <c r="A17" s="127" t="s">
        <v>111</v>
      </c>
      <c r="B17" s="128"/>
      <c r="C17" s="129" t="s">
        <v>112</v>
      </c>
      <c r="D17" s="127"/>
      <c r="E17" s="127"/>
      <c r="F17" s="127"/>
    </row>
    <row r="18" spans="1:6">
      <c r="B18" s="137"/>
      <c r="C18" s="135"/>
    </row>
    <row r="19" spans="1:6">
      <c r="B19" s="137"/>
      <c r="C19" s="135"/>
    </row>
    <row r="20" spans="1:6">
      <c r="B20" s="135"/>
    </row>
    <row r="21" spans="1:6">
      <c r="A21" s="127" t="s">
        <v>113</v>
      </c>
      <c r="B21" s="128"/>
      <c r="C21" s="129" t="s">
        <v>114</v>
      </c>
      <c r="D21" s="127"/>
      <c r="E21" s="127"/>
      <c r="F21" s="127"/>
    </row>
    <row r="22" spans="1:6">
      <c r="B22" s="137"/>
      <c r="C22" s="135"/>
    </row>
    <row r="23" spans="1:6">
      <c r="B23" s="137"/>
      <c r="C23" s="135"/>
      <c r="F23" s="138"/>
    </row>
    <row r="24" spans="1:6" ht="13.5" thickBot="1">
      <c r="A24" s="139"/>
      <c r="B24" s="140"/>
      <c r="C24" s="141"/>
      <c r="D24" s="141"/>
      <c r="E24" s="141"/>
      <c r="F24" s="142"/>
    </row>
    <row r="25" spans="1:6">
      <c r="B25" s="143" t="s">
        <v>115</v>
      </c>
      <c r="C25" s="144"/>
      <c r="D25" s="144"/>
      <c r="E25" s="144"/>
      <c r="F25" s="145">
        <f>+'Črpališče Južna obvoznica Lj'!F149</f>
        <v>0</v>
      </c>
    </row>
    <row r="26" spans="1:6" ht="13.5" thickBot="1">
      <c r="B26" s="146" t="s">
        <v>92</v>
      </c>
      <c r="C26" s="147"/>
      <c r="D26" s="147"/>
      <c r="E26" s="147"/>
      <c r="F26" s="148">
        <f>F25*0.22</f>
        <v>0</v>
      </c>
    </row>
    <row r="27" spans="1:6" ht="14.25" thickTop="1" thickBot="1">
      <c r="B27" s="149" t="s">
        <v>116</v>
      </c>
      <c r="C27" s="150"/>
      <c r="D27" s="150"/>
      <c r="E27" s="150"/>
      <c r="F27" s="151">
        <f>F25+F26</f>
        <v>0</v>
      </c>
    </row>
    <row r="28" spans="1:6">
      <c r="B28" s="141"/>
      <c r="C28" s="141"/>
      <c r="D28" s="141"/>
      <c r="E28" s="141"/>
      <c r="F28" s="142"/>
    </row>
    <row r="29" spans="1:6">
      <c r="F29" s="152"/>
    </row>
    <row r="30" spans="1:6">
      <c r="F30" s="152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5"/>
  <sheetViews>
    <sheetView tabSelected="1" view="pageBreakPreview" zoomScaleNormal="90" zoomScaleSheetLayoutView="150" workbookViewId="0">
      <selection activeCell="E27" sqref="E27"/>
    </sheetView>
  </sheetViews>
  <sheetFormatPr defaultColWidth="9" defaultRowHeight="12.75"/>
  <cols>
    <col min="1" max="1" width="4.28515625" style="28" customWidth="1"/>
    <col min="2" max="2" width="38.7109375" style="29" customWidth="1"/>
    <col min="3" max="3" width="6.140625" style="30" customWidth="1"/>
    <col min="4" max="4" width="9.5703125" style="31" customWidth="1"/>
    <col min="5" max="5" width="12.42578125" style="32" customWidth="1"/>
    <col min="6" max="6" width="15.28515625" style="33" customWidth="1"/>
    <col min="7" max="7" width="9" style="15" customWidth="1"/>
    <col min="8" max="8" width="16.5703125" style="15" customWidth="1"/>
    <col min="9" max="9" width="9" style="15" customWidth="1"/>
    <col min="10" max="10" width="11" style="15" customWidth="1"/>
    <col min="11" max="16384" width="9" style="15"/>
  </cols>
  <sheetData>
    <row r="1" spans="1:9" s="4" customFormat="1" ht="12" customHeight="1" thickTop="1">
      <c r="A1" s="1"/>
      <c r="B1" s="34"/>
      <c r="C1" s="2"/>
      <c r="D1" s="35"/>
      <c r="E1" s="36"/>
      <c r="F1" s="3"/>
    </row>
    <row r="2" spans="1:9" s="8" customFormat="1" ht="18.75" customHeight="1" thickBot="1">
      <c r="A2" s="5"/>
      <c r="B2" s="37" t="s">
        <v>64</v>
      </c>
      <c r="C2" s="6" t="s">
        <v>65</v>
      </c>
      <c r="D2" s="6" t="s">
        <v>66</v>
      </c>
      <c r="E2" s="38" t="s">
        <v>67</v>
      </c>
      <c r="F2" s="7" t="s">
        <v>68</v>
      </c>
    </row>
    <row r="3" spans="1:9" ht="12.75" customHeight="1" thickTop="1">
      <c r="A3" s="9"/>
      <c r="B3" s="10"/>
      <c r="C3" s="11"/>
      <c r="D3" s="12"/>
      <c r="E3" s="13"/>
      <c r="F3" s="14"/>
    </row>
    <row r="4" spans="1:9" s="22" customFormat="1" ht="12.75" customHeight="1">
      <c r="A4" s="19"/>
      <c r="B4" s="159" t="s">
        <v>117</v>
      </c>
      <c r="C4" s="160"/>
      <c r="D4" s="160"/>
      <c r="E4" s="160"/>
      <c r="F4" s="160"/>
      <c r="H4" s="25"/>
      <c r="I4" s="24"/>
    </row>
    <row r="5" spans="1:9" s="22" customFormat="1" ht="12">
      <c r="A5" s="19" t="s">
        <v>69</v>
      </c>
      <c r="B5" s="23"/>
      <c r="C5" s="18"/>
      <c r="D5" s="26"/>
      <c r="E5" s="20"/>
      <c r="F5" s="21"/>
      <c r="H5" s="25"/>
      <c r="I5" s="24"/>
    </row>
    <row r="6" spans="1:9" s="22" customFormat="1">
      <c r="A6" s="19"/>
      <c r="B6" s="48" t="s">
        <v>70</v>
      </c>
      <c r="C6" s="18"/>
      <c r="D6" s="26"/>
      <c r="E6" s="20"/>
      <c r="F6" s="21"/>
      <c r="H6" s="25"/>
      <c r="I6" s="24"/>
    </row>
    <row r="7" spans="1:9" s="22" customFormat="1" ht="12">
      <c r="A7" s="19"/>
      <c r="B7" s="23"/>
      <c r="C7" s="18"/>
      <c r="D7" s="26"/>
      <c r="E7" s="20"/>
      <c r="F7" s="21"/>
      <c r="H7" s="25"/>
      <c r="I7" s="24"/>
    </row>
    <row r="8" spans="1:9" s="46" customFormat="1" ht="12">
      <c r="A8" s="42" t="s">
        <v>71</v>
      </c>
      <c r="B8" s="43" t="s">
        <v>72</v>
      </c>
      <c r="C8" s="44"/>
      <c r="D8" s="45"/>
      <c r="E8" s="40"/>
      <c r="F8" s="41"/>
      <c r="H8" s="47"/>
    </row>
    <row r="9" spans="1:9" s="46" customFormat="1" ht="12">
      <c r="A9" s="42"/>
      <c r="B9" s="43" t="s">
        <v>63</v>
      </c>
      <c r="C9" s="44"/>
      <c r="D9" s="45"/>
      <c r="E9" s="40"/>
      <c r="F9" s="41"/>
      <c r="H9" s="47"/>
    </row>
    <row r="10" spans="1:9" s="46" customFormat="1" ht="12">
      <c r="A10" s="42"/>
      <c r="B10" s="43"/>
      <c r="C10" s="44"/>
      <c r="D10" s="45"/>
      <c r="E10" s="40"/>
      <c r="F10" s="41"/>
      <c r="H10" s="47"/>
    </row>
    <row r="11" spans="1:9" s="46" customFormat="1" ht="12">
      <c r="A11" s="42" t="s">
        <v>71</v>
      </c>
      <c r="B11" s="43" t="s">
        <v>73</v>
      </c>
      <c r="C11" s="44"/>
      <c r="D11" s="45"/>
      <c r="E11" s="40"/>
      <c r="F11" s="41"/>
      <c r="H11" s="47"/>
    </row>
    <row r="12" spans="1:9" s="46" customFormat="1" ht="12">
      <c r="A12" s="42"/>
      <c r="B12" s="43" t="s">
        <v>74</v>
      </c>
      <c r="C12" s="44"/>
      <c r="D12" s="45"/>
      <c r="E12" s="40"/>
      <c r="F12" s="41"/>
      <c r="H12" s="47"/>
    </row>
    <row r="13" spans="1:9" s="46" customFormat="1" ht="12">
      <c r="A13" s="42"/>
      <c r="B13" s="43" t="s">
        <v>75</v>
      </c>
      <c r="C13" s="44"/>
      <c r="D13" s="45"/>
      <c r="E13" s="40"/>
      <c r="F13" s="41"/>
      <c r="H13" s="47"/>
    </row>
    <row r="14" spans="1:9" s="46" customFormat="1" ht="12">
      <c r="A14" s="42" t="s">
        <v>76</v>
      </c>
      <c r="B14" s="43"/>
      <c r="C14" s="44"/>
      <c r="D14" s="45"/>
      <c r="E14" s="40"/>
      <c r="F14" s="41"/>
      <c r="H14" s="47"/>
    </row>
    <row r="15" spans="1:9" s="46" customFormat="1" ht="12">
      <c r="A15" s="42" t="s">
        <v>71</v>
      </c>
      <c r="B15" s="43" t="s">
        <v>77</v>
      </c>
      <c r="C15" s="44"/>
      <c r="D15" s="45"/>
      <c r="E15" s="40"/>
      <c r="F15" s="41"/>
      <c r="H15" s="47"/>
    </row>
    <row r="16" spans="1:9" s="46" customFormat="1" ht="12">
      <c r="A16" s="42"/>
      <c r="B16" s="43" t="s">
        <v>78</v>
      </c>
      <c r="C16" s="44"/>
      <c r="D16" s="45"/>
      <c r="E16" s="40"/>
      <c r="F16" s="41"/>
      <c r="H16" s="47"/>
    </row>
    <row r="17" spans="1:9" s="46" customFormat="1" ht="12">
      <c r="A17" s="42"/>
      <c r="B17" s="43"/>
      <c r="C17" s="44"/>
      <c r="D17" s="45"/>
      <c r="E17" s="40"/>
      <c r="F17" s="41"/>
      <c r="H17" s="47"/>
    </row>
    <row r="18" spans="1:9" s="46" customFormat="1" ht="12">
      <c r="A18" s="42" t="s">
        <v>71</v>
      </c>
      <c r="B18" s="43" t="s">
        <v>79</v>
      </c>
      <c r="C18" s="44"/>
      <c r="D18" s="45"/>
      <c r="E18" s="40"/>
      <c r="F18" s="41"/>
      <c r="H18" s="47"/>
    </row>
    <row r="19" spans="1:9" s="46" customFormat="1" ht="12">
      <c r="A19" s="42"/>
      <c r="B19" s="43" t="s">
        <v>80</v>
      </c>
      <c r="C19" s="44"/>
      <c r="D19" s="45"/>
      <c r="E19" s="40"/>
      <c r="F19" s="41"/>
      <c r="H19" s="47"/>
    </row>
    <row r="20" spans="1:9" s="46" customFormat="1" ht="12">
      <c r="A20" s="42"/>
      <c r="B20" s="43" t="s">
        <v>81</v>
      </c>
      <c r="C20" s="44"/>
      <c r="D20" s="45"/>
      <c r="E20" s="40"/>
      <c r="F20" s="41"/>
      <c r="H20" s="47"/>
    </row>
    <row r="21" spans="1:9" s="46" customFormat="1" ht="12">
      <c r="A21" s="42"/>
      <c r="B21" s="43"/>
      <c r="C21" s="44"/>
      <c r="D21" s="45"/>
      <c r="E21" s="40"/>
      <c r="F21" s="41"/>
      <c r="H21" s="47"/>
    </row>
    <row r="22" spans="1:9" s="46" customFormat="1" ht="12">
      <c r="A22" s="42"/>
      <c r="B22" s="43" t="s">
        <v>122</v>
      </c>
      <c r="C22" s="44"/>
      <c r="D22" s="45"/>
      <c r="E22" s="40"/>
      <c r="F22" s="41"/>
      <c r="H22" s="47"/>
    </row>
    <row r="23" spans="1:9" s="46" customFormat="1" ht="12">
      <c r="A23" s="42"/>
      <c r="B23" s="43"/>
      <c r="C23" s="44"/>
      <c r="D23" s="45"/>
      <c r="E23" s="40"/>
      <c r="F23" s="41"/>
      <c r="H23" s="47"/>
    </row>
    <row r="24" spans="1:9" s="22" customFormat="1">
      <c r="A24" s="19"/>
      <c r="B24" s="161" t="s">
        <v>118</v>
      </c>
      <c r="C24" s="160"/>
      <c r="D24" s="160"/>
      <c r="E24" s="160"/>
      <c r="F24" s="160"/>
      <c r="H24" s="25"/>
      <c r="I24" s="24"/>
    </row>
    <row r="25" spans="1:9" s="22" customFormat="1">
      <c r="A25" s="19"/>
      <c r="B25" s="91"/>
      <c r="C25" s="92"/>
      <c r="D25" s="92"/>
      <c r="E25" s="92"/>
      <c r="F25" s="92"/>
      <c r="H25" s="25"/>
      <c r="I25" s="24"/>
    </row>
    <row r="26" spans="1:9" s="22" customFormat="1" ht="24">
      <c r="A26" s="19">
        <v>1</v>
      </c>
      <c r="B26" s="88" t="s">
        <v>17</v>
      </c>
      <c r="C26" s="103" t="s">
        <v>83</v>
      </c>
      <c r="D26" s="104">
        <v>1</v>
      </c>
      <c r="E26" s="154">
        <v>0</v>
      </c>
      <c r="F26" s="105">
        <f>D26*E26</f>
        <v>0</v>
      </c>
      <c r="H26" s="25"/>
      <c r="I26" s="24"/>
    </row>
    <row r="27" spans="1:9" s="22" customFormat="1" ht="264">
      <c r="A27" s="19"/>
      <c r="B27" s="88" t="s">
        <v>93</v>
      </c>
      <c r="C27" s="49"/>
      <c r="D27" s="51"/>
      <c r="E27" s="155" t="s">
        <v>127</v>
      </c>
      <c r="F27" s="53"/>
      <c r="H27" s="25"/>
      <c r="I27" s="24"/>
    </row>
    <row r="28" spans="1:9" s="22" customFormat="1" ht="72">
      <c r="A28" s="19"/>
      <c r="B28" s="88" t="s">
        <v>20</v>
      </c>
      <c r="C28" s="49"/>
      <c r="D28" s="51"/>
      <c r="E28" s="52"/>
      <c r="F28" s="53"/>
      <c r="H28" s="25"/>
      <c r="I28" s="24"/>
    </row>
    <row r="29" spans="1:9" s="22" customFormat="1" ht="36">
      <c r="A29" s="19"/>
      <c r="B29" s="88" t="s">
        <v>95</v>
      </c>
      <c r="C29" s="49"/>
      <c r="D29" s="51"/>
      <c r="E29" s="52"/>
      <c r="F29" s="53"/>
      <c r="H29" s="25"/>
      <c r="I29" s="24"/>
    </row>
    <row r="30" spans="1:9" s="22" customFormat="1" ht="12">
      <c r="A30" s="19"/>
      <c r="B30" s="88" t="s">
        <v>8</v>
      </c>
      <c r="C30" s="49"/>
      <c r="D30" s="51"/>
      <c r="E30" s="52"/>
      <c r="F30" s="53"/>
      <c r="H30" s="25"/>
      <c r="I30" s="24"/>
    </row>
    <row r="31" spans="1:9" s="22" customFormat="1" ht="12">
      <c r="A31" s="19"/>
      <c r="B31" s="99" t="s">
        <v>13</v>
      </c>
      <c r="C31" s="49"/>
      <c r="D31" s="51"/>
      <c r="E31" s="52"/>
      <c r="F31" s="53"/>
      <c r="H31" s="25"/>
      <c r="I31" s="24"/>
    </row>
    <row r="32" spans="1:9" s="22" customFormat="1" ht="12">
      <c r="A32" s="19"/>
      <c r="B32" s="99" t="s">
        <v>12</v>
      </c>
      <c r="C32" s="49"/>
      <c r="D32" s="51"/>
      <c r="E32" s="52"/>
      <c r="F32" s="53"/>
      <c r="H32" s="25"/>
      <c r="I32" s="24"/>
    </row>
    <row r="33" spans="1:9" s="22" customFormat="1" ht="12">
      <c r="A33" s="19"/>
      <c r="B33" s="99" t="s">
        <v>14</v>
      </c>
      <c r="C33" s="49"/>
      <c r="D33" s="51"/>
      <c r="E33" s="52"/>
      <c r="F33" s="53"/>
      <c r="H33" s="25"/>
      <c r="I33" s="24"/>
    </row>
    <row r="34" spans="1:9" s="22" customFormat="1" ht="12">
      <c r="A34" s="19"/>
      <c r="B34" s="99" t="s">
        <v>9</v>
      </c>
      <c r="C34" s="49"/>
      <c r="D34" s="51"/>
      <c r="E34" s="52"/>
      <c r="F34" s="53"/>
      <c r="H34" s="25"/>
      <c r="I34" s="24"/>
    </row>
    <row r="35" spans="1:9" s="22" customFormat="1" ht="12">
      <c r="A35" s="19"/>
      <c r="B35" s="99" t="s">
        <v>10</v>
      </c>
      <c r="C35" s="49"/>
      <c r="D35" s="51"/>
      <c r="E35" s="52"/>
      <c r="F35" s="53"/>
      <c r="H35" s="25"/>
      <c r="I35" s="24"/>
    </row>
    <row r="36" spans="1:9" s="22" customFormat="1" ht="12">
      <c r="A36" s="19"/>
      <c r="B36" s="99" t="s">
        <v>11</v>
      </c>
      <c r="C36" s="49"/>
      <c r="D36" s="51"/>
      <c r="E36" s="52"/>
      <c r="F36" s="53"/>
      <c r="H36" s="25"/>
      <c r="I36" s="24"/>
    </row>
    <row r="37" spans="1:9" s="22" customFormat="1" ht="12">
      <c r="A37" s="19"/>
      <c r="B37" s="99" t="s">
        <v>15</v>
      </c>
      <c r="C37" s="49"/>
      <c r="D37" s="51"/>
      <c r="E37" s="52"/>
      <c r="F37" s="53"/>
      <c r="H37" s="25"/>
      <c r="I37" s="24"/>
    </row>
    <row r="38" spans="1:9" s="22" customFormat="1" ht="36">
      <c r="A38" s="19"/>
      <c r="B38" s="94" t="s">
        <v>7</v>
      </c>
      <c r="C38" s="49" t="s">
        <v>84</v>
      </c>
      <c r="D38" s="51">
        <v>2</v>
      </c>
      <c r="E38" s="52"/>
      <c r="F38" s="53"/>
      <c r="H38" s="25"/>
      <c r="I38" s="24"/>
    </row>
    <row r="39" spans="1:9" s="22" customFormat="1" ht="24">
      <c r="A39" s="19"/>
      <c r="B39" s="100" t="s">
        <v>94</v>
      </c>
      <c r="C39" s="49" t="s">
        <v>84</v>
      </c>
      <c r="D39" s="51">
        <v>2</v>
      </c>
      <c r="E39" s="52"/>
      <c r="F39" s="53"/>
      <c r="H39" s="25"/>
      <c r="I39" s="24"/>
    </row>
    <row r="40" spans="1:9" s="22" customFormat="1" ht="12">
      <c r="A40" s="19"/>
      <c r="B40" s="97" t="s">
        <v>0</v>
      </c>
      <c r="C40" s="49" t="s">
        <v>84</v>
      </c>
      <c r="D40" s="51">
        <v>2</v>
      </c>
      <c r="E40" s="52"/>
      <c r="F40" s="53"/>
      <c r="H40" s="25"/>
      <c r="I40" s="24"/>
    </row>
    <row r="41" spans="1:9" s="22" customFormat="1" ht="24">
      <c r="A41" s="19"/>
      <c r="B41" s="97" t="s">
        <v>1</v>
      </c>
      <c r="C41" s="49" t="s">
        <v>84</v>
      </c>
      <c r="D41" s="51">
        <v>2</v>
      </c>
      <c r="E41" s="52"/>
      <c r="F41" s="53"/>
      <c r="H41" s="25"/>
      <c r="I41" s="24"/>
    </row>
    <row r="42" spans="1:9" s="22" customFormat="1" ht="24">
      <c r="A42" s="19"/>
      <c r="B42" s="94" t="s">
        <v>2</v>
      </c>
      <c r="C42" s="49" t="s">
        <v>84</v>
      </c>
      <c r="D42" s="51">
        <v>2</v>
      </c>
      <c r="E42" s="52"/>
      <c r="F42" s="53"/>
      <c r="H42" s="25"/>
      <c r="I42" s="24"/>
    </row>
    <row r="43" spans="1:9" s="22" customFormat="1" ht="24">
      <c r="A43" s="19"/>
      <c r="B43" s="94" t="s">
        <v>19</v>
      </c>
      <c r="C43" s="49" t="s">
        <v>84</v>
      </c>
      <c r="D43" s="51">
        <v>2</v>
      </c>
      <c r="E43" s="52"/>
      <c r="F43" s="53"/>
      <c r="H43" s="25"/>
      <c r="I43" s="24"/>
    </row>
    <row r="44" spans="1:9" s="22" customFormat="1" ht="12">
      <c r="A44" s="19"/>
      <c r="B44" s="94" t="s">
        <v>3</v>
      </c>
      <c r="C44" s="49" t="s">
        <v>84</v>
      </c>
      <c r="D44" s="51">
        <v>2</v>
      </c>
      <c r="E44" s="52"/>
      <c r="F44" s="53"/>
      <c r="H44" s="25"/>
      <c r="I44" s="24"/>
    </row>
    <row r="45" spans="1:9" s="22" customFormat="1" ht="12">
      <c r="A45" s="19"/>
      <c r="B45" s="94" t="s">
        <v>4</v>
      </c>
      <c r="C45" s="49" t="s">
        <v>84</v>
      </c>
      <c r="D45" s="51">
        <v>4</v>
      </c>
      <c r="E45" s="52"/>
      <c r="F45" s="53"/>
      <c r="H45" s="25"/>
      <c r="I45" s="24"/>
    </row>
    <row r="46" spans="1:9" s="22" customFormat="1" ht="24">
      <c r="A46" s="19"/>
      <c r="B46" s="98" t="s">
        <v>16</v>
      </c>
      <c r="C46" s="49" t="s">
        <v>84</v>
      </c>
      <c r="D46" s="51">
        <v>2</v>
      </c>
      <c r="E46" s="52"/>
      <c r="F46" s="53"/>
      <c r="H46" s="25"/>
      <c r="I46" s="24"/>
    </row>
    <row r="47" spans="1:9" s="22" customFormat="1" ht="12">
      <c r="A47" s="19"/>
      <c r="B47" s="94" t="s">
        <v>5</v>
      </c>
      <c r="C47" s="49" t="s">
        <v>84</v>
      </c>
      <c r="D47" s="51">
        <v>2</v>
      </c>
      <c r="E47" s="52"/>
      <c r="F47" s="53"/>
      <c r="H47" s="25"/>
      <c r="I47" s="24"/>
    </row>
    <row r="48" spans="1:9" s="22" customFormat="1" ht="24">
      <c r="A48" s="19"/>
      <c r="B48" s="94" t="s">
        <v>6</v>
      </c>
      <c r="C48" s="49" t="s">
        <v>84</v>
      </c>
      <c r="D48" s="51">
        <v>2</v>
      </c>
      <c r="E48" s="52"/>
      <c r="F48" s="53"/>
      <c r="H48" s="25"/>
      <c r="I48" s="24"/>
    </row>
    <row r="49" spans="1:9" s="22" customFormat="1" ht="12">
      <c r="A49" s="19"/>
      <c r="B49" s="89"/>
      <c r="C49" s="49"/>
      <c r="D49" s="51"/>
      <c r="E49" s="52"/>
      <c r="F49" s="53"/>
      <c r="H49" s="25"/>
      <c r="I49" s="24"/>
    </row>
    <row r="50" spans="1:9" s="22" customFormat="1" ht="24">
      <c r="A50" s="19">
        <v>2</v>
      </c>
      <c r="B50" s="89" t="s">
        <v>18</v>
      </c>
      <c r="C50" s="103" t="s">
        <v>83</v>
      </c>
      <c r="D50" s="104">
        <v>1</v>
      </c>
      <c r="E50" s="154">
        <v>0</v>
      </c>
      <c r="F50" s="105">
        <f>D50*E50</f>
        <v>0</v>
      </c>
      <c r="H50" s="25"/>
      <c r="I50" s="24"/>
    </row>
    <row r="51" spans="1:9" s="22" customFormat="1" ht="24">
      <c r="A51" s="19"/>
      <c r="B51" s="106" t="s">
        <v>21</v>
      </c>
      <c r="C51" s="49" t="s">
        <v>84</v>
      </c>
      <c r="D51" s="51">
        <v>2</v>
      </c>
      <c r="E51" s="52"/>
      <c r="F51" s="53"/>
      <c r="H51" s="25"/>
      <c r="I51" s="24"/>
    </row>
    <row r="52" spans="1:9" s="22" customFormat="1" ht="24">
      <c r="A52" s="19"/>
      <c r="B52" s="106" t="s">
        <v>22</v>
      </c>
      <c r="C52" s="49" t="s">
        <v>84</v>
      </c>
      <c r="D52" s="51">
        <v>4</v>
      </c>
      <c r="E52" s="52"/>
      <c r="F52" s="53"/>
      <c r="H52" s="25"/>
      <c r="I52" s="24"/>
    </row>
    <row r="53" spans="1:9" s="22" customFormat="1" ht="24">
      <c r="A53" s="19"/>
      <c r="B53" s="107" t="s">
        <v>23</v>
      </c>
      <c r="C53" s="49" t="s">
        <v>84</v>
      </c>
      <c r="D53" s="51">
        <v>2</v>
      </c>
      <c r="E53" s="52"/>
      <c r="F53" s="53"/>
      <c r="H53" s="25"/>
      <c r="I53" s="24"/>
    </row>
    <row r="54" spans="1:9" s="22" customFormat="1" ht="12">
      <c r="A54" s="19"/>
      <c r="B54" s="106" t="s">
        <v>24</v>
      </c>
      <c r="C54" s="49" t="s">
        <v>82</v>
      </c>
      <c r="D54" s="51">
        <v>22</v>
      </c>
      <c r="E54" s="52"/>
      <c r="F54" s="53"/>
      <c r="H54" s="25"/>
      <c r="I54" s="24"/>
    </row>
    <row r="55" spans="1:9" s="22" customFormat="1" ht="24">
      <c r="A55" s="19"/>
      <c r="B55" s="106" t="s">
        <v>25</v>
      </c>
      <c r="C55" s="49" t="s">
        <v>84</v>
      </c>
      <c r="D55" s="51">
        <v>6</v>
      </c>
      <c r="E55" s="52"/>
      <c r="F55" s="53"/>
      <c r="H55" s="25"/>
      <c r="I55" s="24"/>
    </row>
    <row r="56" spans="1:9" s="22" customFormat="1" ht="24">
      <c r="A56" s="19"/>
      <c r="B56" s="106" t="s">
        <v>26</v>
      </c>
      <c r="C56" s="49" t="s">
        <v>84</v>
      </c>
      <c r="D56" s="51">
        <v>2</v>
      </c>
      <c r="E56" s="52"/>
      <c r="F56" s="53"/>
      <c r="H56" s="25"/>
      <c r="I56" s="24"/>
    </row>
    <row r="57" spans="1:9" s="22" customFormat="1" ht="24">
      <c r="A57" s="19"/>
      <c r="B57" s="106" t="s">
        <v>27</v>
      </c>
      <c r="C57" s="49" t="s">
        <v>83</v>
      </c>
      <c r="D57" s="51">
        <v>1</v>
      </c>
      <c r="E57" s="52"/>
      <c r="F57" s="53"/>
      <c r="H57" s="25"/>
      <c r="I57" s="24"/>
    </row>
    <row r="58" spans="1:9" s="22" customFormat="1" ht="24">
      <c r="A58" s="19"/>
      <c r="B58" s="108" t="s">
        <v>28</v>
      </c>
      <c r="C58" s="49" t="s">
        <v>83</v>
      </c>
      <c r="D58" s="51">
        <v>1</v>
      </c>
      <c r="E58" s="52"/>
      <c r="F58" s="53"/>
      <c r="H58" s="25"/>
      <c r="I58" s="24"/>
    </row>
    <row r="59" spans="1:9" s="22" customFormat="1" ht="36">
      <c r="A59" s="19"/>
      <c r="B59" s="108" t="s">
        <v>29</v>
      </c>
      <c r="C59" s="49" t="s">
        <v>83</v>
      </c>
      <c r="D59" s="51">
        <v>6</v>
      </c>
      <c r="E59" s="52"/>
      <c r="F59" s="53"/>
      <c r="H59" s="25"/>
      <c r="I59" s="24"/>
    </row>
    <row r="60" spans="1:9" s="22" customFormat="1" ht="12">
      <c r="A60" s="19"/>
      <c r="B60" s="101"/>
      <c r="C60" s="49"/>
      <c r="D60" s="51"/>
      <c r="E60" s="52"/>
      <c r="F60" s="53"/>
      <c r="H60" s="25"/>
      <c r="I60" s="24"/>
    </row>
    <row r="61" spans="1:9" s="22" customFormat="1" ht="24">
      <c r="A61" s="19">
        <v>3</v>
      </c>
      <c r="B61" s="89" t="s">
        <v>30</v>
      </c>
      <c r="C61" s="103" t="s">
        <v>83</v>
      </c>
      <c r="D61" s="104">
        <v>1</v>
      </c>
      <c r="E61" s="154">
        <v>0</v>
      </c>
      <c r="F61" s="105">
        <f>D61*E61</f>
        <v>0</v>
      </c>
      <c r="H61" s="25"/>
      <c r="I61" s="24"/>
    </row>
    <row r="62" spans="1:9" s="22" customFormat="1" ht="66" customHeight="1">
      <c r="A62" s="19"/>
      <c r="B62" s="97" t="s">
        <v>130</v>
      </c>
      <c r="C62" s="49" t="s">
        <v>84</v>
      </c>
      <c r="D62" s="51">
        <v>2</v>
      </c>
      <c r="E62" s="52"/>
      <c r="F62" s="53"/>
      <c r="H62" s="25"/>
      <c r="I62" s="24"/>
    </row>
    <row r="63" spans="1:9" s="22" customFormat="1" ht="24">
      <c r="A63" s="19"/>
      <c r="B63" s="106" t="s">
        <v>27</v>
      </c>
      <c r="C63" s="49" t="s">
        <v>83</v>
      </c>
      <c r="D63" s="51">
        <v>1</v>
      </c>
      <c r="E63" s="52"/>
      <c r="F63" s="53"/>
      <c r="H63" s="25"/>
      <c r="I63" s="24"/>
    </row>
    <row r="64" spans="1:9" s="22" customFormat="1" ht="24">
      <c r="A64" s="19"/>
      <c r="B64" s="108" t="s">
        <v>28</v>
      </c>
      <c r="C64" s="49" t="s">
        <v>83</v>
      </c>
      <c r="D64" s="51">
        <v>1</v>
      </c>
      <c r="E64" s="52"/>
      <c r="F64" s="53"/>
      <c r="H64" s="25"/>
      <c r="I64" s="24"/>
    </row>
    <row r="65" spans="1:9" s="22" customFormat="1" ht="12">
      <c r="A65" s="19"/>
      <c r="B65" s="95"/>
      <c r="C65" s="49"/>
      <c r="D65" s="51"/>
      <c r="E65" s="102"/>
      <c r="F65" s="102"/>
      <c r="H65" s="25"/>
      <c r="I65" s="24"/>
    </row>
    <row r="66" spans="1:9" s="22" customFormat="1" ht="24">
      <c r="A66" s="19">
        <v>4</v>
      </c>
      <c r="B66" s="90" t="s">
        <v>31</v>
      </c>
      <c r="C66" s="103" t="s">
        <v>83</v>
      </c>
      <c r="D66" s="104">
        <v>1</v>
      </c>
      <c r="E66" s="154">
        <v>0</v>
      </c>
      <c r="F66" s="105">
        <f>D66*E66</f>
        <v>0</v>
      </c>
      <c r="H66" s="25"/>
      <c r="I66" s="24"/>
    </row>
    <row r="67" spans="1:9" s="22" customFormat="1" ht="12">
      <c r="A67" s="19"/>
      <c r="B67" s="50"/>
      <c r="C67" s="49"/>
      <c r="D67" s="51"/>
      <c r="E67" s="52"/>
      <c r="F67" s="53"/>
      <c r="H67" s="25"/>
      <c r="I67" s="24"/>
    </row>
    <row r="68" spans="1:9" s="22" customFormat="1" ht="12" customHeight="1">
      <c r="A68" s="19">
        <v>5</v>
      </c>
      <c r="B68" s="50" t="s">
        <v>86</v>
      </c>
      <c r="C68" s="103" t="s">
        <v>83</v>
      </c>
      <c r="D68" s="104">
        <v>1</v>
      </c>
      <c r="E68" s="154">
        <v>0</v>
      </c>
      <c r="F68" s="105">
        <f>D68*E68</f>
        <v>0</v>
      </c>
      <c r="H68" s="25"/>
      <c r="I68" s="24"/>
    </row>
    <row r="69" spans="1:9" s="22" customFormat="1" thickBot="1">
      <c r="A69" s="19"/>
      <c r="B69" s="50"/>
      <c r="C69" s="49"/>
      <c r="D69" s="51"/>
      <c r="E69" s="52"/>
      <c r="F69" s="53"/>
      <c r="H69" s="25"/>
      <c r="I69" s="24"/>
    </row>
    <row r="70" spans="1:9" s="27" customFormat="1" ht="14.25" thickTop="1" thickBot="1">
      <c r="A70" s="39"/>
      <c r="B70" s="162" t="str">
        <f>B24</f>
        <v>7.4.3.1 ČRPALIŠČE</v>
      </c>
      <c r="C70" s="163"/>
      <c r="D70" s="59"/>
      <c r="E70" s="60"/>
      <c r="F70" s="109">
        <f>SUM(F26:F68)</f>
        <v>0</v>
      </c>
    </row>
    <row r="71" spans="1:9" s="27" customFormat="1" ht="12" customHeight="1" thickTop="1">
      <c r="A71" s="16"/>
      <c r="B71" s="61"/>
      <c r="C71" s="62"/>
      <c r="D71" s="63"/>
      <c r="E71" s="64"/>
      <c r="F71" s="65"/>
    </row>
    <row r="72" spans="1:9">
      <c r="A72" s="19"/>
      <c r="B72" s="161" t="s">
        <v>119</v>
      </c>
      <c r="C72" s="160"/>
      <c r="D72" s="160"/>
      <c r="E72" s="160"/>
      <c r="F72" s="160"/>
    </row>
    <row r="73" spans="1:9">
      <c r="A73" s="19"/>
      <c r="B73" s="91"/>
      <c r="C73" s="92"/>
      <c r="D73" s="92"/>
      <c r="E73" s="92"/>
      <c r="F73" s="92"/>
    </row>
    <row r="74" spans="1:9" ht="24">
      <c r="A74" s="19">
        <v>1</v>
      </c>
      <c r="B74" s="89" t="s">
        <v>32</v>
      </c>
      <c r="C74" s="103" t="s">
        <v>83</v>
      </c>
      <c r="D74" s="104">
        <v>1</v>
      </c>
      <c r="E74" s="154">
        <v>0</v>
      </c>
      <c r="F74" s="105">
        <f>D74*E74</f>
        <v>0</v>
      </c>
    </row>
    <row r="75" spans="1:9" ht="108">
      <c r="A75" s="19"/>
      <c r="B75" s="89" t="s">
        <v>33</v>
      </c>
      <c r="C75" s="49"/>
      <c r="D75" s="51"/>
      <c r="E75" s="52"/>
      <c r="F75" s="53"/>
    </row>
    <row r="76" spans="1:9" ht="24">
      <c r="A76" s="19"/>
      <c r="B76" s="97" t="s">
        <v>34</v>
      </c>
      <c r="C76" s="49"/>
      <c r="D76" s="51"/>
      <c r="E76" s="52"/>
      <c r="F76" s="53"/>
    </row>
    <row r="77" spans="1:9" ht="12.75" customHeight="1">
      <c r="A77" s="19"/>
      <c r="B77" s="94" t="s">
        <v>35</v>
      </c>
      <c r="C77" s="49"/>
      <c r="D77" s="51"/>
      <c r="E77" s="52"/>
      <c r="F77" s="53"/>
    </row>
    <row r="78" spans="1:9" ht="12.75" customHeight="1">
      <c r="A78" s="19"/>
      <c r="B78" s="94" t="s">
        <v>36</v>
      </c>
      <c r="C78" s="49"/>
      <c r="D78" s="51"/>
      <c r="E78" s="52"/>
      <c r="F78" s="53"/>
    </row>
    <row r="79" spans="1:9" ht="12.75" customHeight="1">
      <c r="A79" s="19"/>
      <c r="B79" s="94" t="s">
        <v>37</v>
      </c>
      <c r="C79" s="49"/>
      <c r="D79" s="51"/>
      <c r="E79" s="52"/>
      <c r="F79" s="53"/>
    </row>
    <row r="80" spans="1:9" ht="12.75" customHeight="1">
      <c r="A80" s="19"/>
      <c r="B80" s="94" t="s">
        <v>38</v>
      </c>
      <c r="C80" s="49"/>
      <c r="D80" s="51"/>
      <c r="E80" s="52"/>
      <c r="F80" s="53"/>
    </row>
    <row r="81" spans="1:6" ht="12.75" customHeight="1">
      <c r="A81" s="19"/>
      <c r="B81" s="94" t="s">
        <v>39</v>
      </c>
      <c r="C81" s="49"/>
      <c r="D81" s="51"/>
      <c r="E81" s="52"/>
      <c r="F81" s="53"/>
    </row>
    <row r="82" spans="1:6" ht="12.75" customHeight="1">
      <c r="A82" s="19"/>
      <c r="B82" s="94" t="s">
        <v>40</v>
      </c>
      <c r="C82" s="49"/>
      <c r="D82" s="51"/>
      <c r="E82" s="52"/>
      <c r="F82" s="53"/>
    </row>
    <row r="83" spans="1:6" ht="12.75" customHeight="1">
      <c r="A83" s="19"/>
      <c r="B83" s="94" t="s">
        <v>41</v>
      </c>
      <c r="C83" s="49" t="s">
        <v>83</v>
      </c>
      <c r="D83" s="51">
        <v>1</v>
      </c>
      <c r="E83" s="52"/>
      <c r="F83" s="53" t="str">
        <f>IF((D83*E83)=0," ",(D83*E83))</f>
        <v xml:space="preserve"> </v>
      </c>
    </row>
    <row r="84" spans="1:6" ht="24">
      <c r="A84" s="19"/>
      <c r="B84" s="94" t="s">
        <v>42</v>
      </c>
      <c r="C84" s="49" t="s">
        <v>84</v>
      </c>
      <c r="D84" s="51">
        <v>2</v>
      </c>
      <c r="E84" s="52"/>
      <c r="F84" s="53"/>
    </row>
    <row r="85" spans="1:6" ht="12.75" customHeight="1">
      <c r="A85" s="19"/>
      <c r="B85" s="94" t="s">
        <v>43</v>
      </c>
      <c r="C85" s="49" t="s">
        <v>84</v>
      </c>
      <c r="D85" s="51">
        <v>2</v>
      </c>
      <c r="E85" s="52"/>
      <c r="F85" s="53"/>
    </row>
    <row r="86" spans="1:6" ht="12.75" customHeight="1">
      <c r="A86" s="19"/>
      <c r="B86" s="94" t="s">
        <v>44</v>
      </c>
      <c r="C86" s="49" t="s">
        <v>84</v>
      </c>
      <c r="D86" s="51">
        <v>4</v>
      </c>
      <c r="E86" s="52"/>
      <c r="F86" s="53"/>
    </row>
    <row r="87" spans="1:6" ht="12.75" customHeight="1">
      <c r="A87" s="19"/>
      <c r="B87" s="94" t="s">
        <v>54</v>
      </c>
      <c r="C87" s="49" t="s">
        <v>84</v>
      </c>
      <c r="D87" s="51">
        <v>1</v>
      </c>
      <c r="E87" s="52"/>
      <c r="F87" s="53"/>
    </row>
    <row r="88" spans="1:6" ht="36">
      <c r="A88" s="19"/>
      <c r="B88" s="94" t="s">
        <v>45</v>
      </c>
      <c r="C88" s="49" t="s">
        <v>83</v>
      </c>
      <c r="D88" s="51">
        <v>1</v>
      </c>
      <c r="E88" s="52"/>
      <c r="F88" s="53"/>
    </row>
    <row r="89" spans="1:6" ht="36">
      <c r="A89" s="19"/>
      <c r="B89" s="94" t="s">
        <v>96</v>
      </c>
      <c r="C89" s="49" t="s">
        <v>83</v>
      </c>
      <c r="D89" s="51">
        <v>1</v>
      </c>
      <c r="E89" s="52"/>
      <c r="F89" s="53"/>
    </row>
    <row r="90" spans="1:6" ht="24">
      <c r="A90" s="19"/>
      <c r="B90" s="94" t="s">
        <v>98</v>
      </c>
      <c r="C90" s="49" t="s">
        <v>83</v>
      </c>
      <c r="D90" s="51">
        <v>1</v>
      </c>
      <c r="E90" s="52"/>
      <c r="F90" s="53"/>
    </row>
    <row r="91" spans="1:6" ht="24">
      <c r="A91" s="19"/>
      <c r="B91" s="94" t="s">
        <v>46</v>
      </c>
      <c r="C91" s="49" t="s">
        <v>83</v>
      </c>
      <c r="D91" s="51">
        <v>1</v>
      </c>
      <c r="E91" s="52"/>
      <c r="F91" s="53"/>
    </row>
    <row r="92" spans="1:6" ht="24">
      <c r="A92" s="19"/>
      <c r="B92" s="106" t="s">
        <v>27</v>
      </c>
      <c r="C92" s="49" t="s">
        <v>83</v>
      </c>
      <c r="D92" s="51">
        <v>1</v>
      </c>
      <c r="E92" s="52"/>
      <c r="F92" s="53"/>
    </row>
    <row r="93" spans="1:6" ht="24">
      <c r="A93" s="19"/>
      <c r="B93" s="108" t="s">
        <v>28</v>
      </c>
      <c r="C93" s="49" t="s">
        <v>83</v>
      </c>
      <c r="D93" s="51">
        <v>1</v>
      </c>
      <c r="E93" s="52"/>
      <c r="F93" s="53"/>
    </row>
    <row r="94" spans="1:6" ht="12.75" customHeight="1">
      <c r="A94" s="19"/>
      <c r="B94" s="110"/>
      <c r="C94" s="49"/>
      <c r="D94" s="51"/>
      <c r="E94" s="52"/>
      <c r="F94" s="53"/>
    </row>
    <row r="95" spans="1:6" ht="109.5" customHeight="1">
      <c r="A95" s="19">
        <v>2</v>
      </c>
      <c r="B95" s="88" t="s">
        <v>128</v>
      </c>
      <c r="C95" s="49"/>
      <c r="D95" s="51"/>
      <c r="E95" s="52"/>
      <c r="F95" s="53"/>
    </row>
    <row r="96" spans="1:6">
      <c r="A96" s="19"/>
      <c r="B96" s="54" t="s">
        <v>47</v>
      </c>
      <c r="C96" s="103" t="s">
        <v>82</v>
      </c>
      <c r="D96" s="104">
        <v>8</v>
      </c>
      <c r="E96" s="154">
        <v>0</v>
      </c>
      <c r="F96" s="105">
        <f>D96*E96</f>
        <v>0</v>
      </c>
    </row>
    <row r="97" spans="1:8">
      <c r="A97" s="19"/>
      <c r="B97" s="54" t="s">
        <v>97</v>
      </c>
      <c r="C97" s="103" t="s">
        <v>84</v>
      </c>
      <c r="D97" s="104">
        <v>1</v>
      </c>
      <c r="E97" s="154">
        <v>0</v>
      </c>
      <c r="F97" s="105">
        <f>D97*E97</f>
        <v>0</v>
      </c>
    </row>
    <row r="98" spans="1:8">
      <c r="A98" s="19"/>
      <c r="B98" s="54" t="s">
        <v>48</v>
      </c>
      <c r="C98" s="103" t="s">
        <v>84</v>
      </c>
      <c r="D98" s="104">
        <v>3</v>
      </c>
      <c r="E98" s="154">
        <v>0</v>
      </c>
      <c r="F98" s="105">
        <f>D98*E98</f>
        <v>0</v>
      </c>
    </row>
    <row r="99" spans="1:8">
      <c r="A99" s="19"/>
      <c r="B99" s="54"/>
      <c r="C99" s="103"/>
      <c r="D99" s="104"/>
      <c r="E99" s="105"/>
      <c r="F99" s="105"/>
    </row>
    <row r="100" spans="1:8" ht="120">
      <c r="A100" s="19">
        <v>3</v>
      </c>
      <c r="B100" s="111" t="s">
        <v>129</v>
      </c>
      <c r="C100" s="103"/>
      <c r="D100" s="104"/>
      <c r="E100" s="105"/>
      <c r="F100" s="105"/>
    </row>
    <row r="101" spans="1:8">
      <c r="A101" s="19"/>
      <c r="B101" s="54" t="s">
        <v>49</v>
      </c>
      <c r="C101" s="103" t="s">
        <v>82</v>
      </c>
      <c r="D101" s="104">
        <v>11</v>
      </c>
      <c r="E101" s="154">
        <v>0</v>
      </c>
      <c r="F101" s="105">
        <f>D101*E101</f>
        <v>0</v>
      </c>
    </row>
    <row r="102" spans="1:8">
      <c r="A102" s="19"/>
      <c r="B102" s="54"/>
      <c r="C102" s="103"/>
      <c r="D102" s="104"/>
      <c r="E102" s="105"/>
      <c r="F102" s="105"/>
    </row>
    <row r="103" spans="1:8" ht="61.5" customHeight="1">
      <c r="A103" s="19">
        <v>4</v>
      </c>
      <c r="B103" s="88" t="s">
        <v>91</v>
      </c>
      <c r="C103" s="103" t="s">
        <v>89</v>
      </c>
      <c r="D103" s="104">
        <v>23</v>
      </c>
      <c r="E103" s="154">
        <v>0</v>
      </c>
      <c r="F103" s="105">
        <f>D103*E103</f>
        <v>0</v>
      </c>
    </row>
    <row r="104" spans="1:8" ht="12.75" customHeight="1">
      <c r="A104" s="19"/>
      <c r="B104" s="88"/>
      <c r="C104" s="49"/>
      <c r="D104" s="51"/>
      <c r="E104" s="52"/>
      <c r="F104" s="53"/>
    </row>
    <row r="105" spans="1:8" ht="36">
      <c r="A105" s="19">
        <v>5</v>
      </c>
      <c r="B105" s="93" t="s">
        <v>50</v>
      </c>
      <c r="C105" s="49"/>
      <c r="D105" s="51"/>
      <c r="E105" s="52"/>
      <c r="F105" s="53"/>
    </row>
    <row r="106" spans="1:8" ht="12.75" customHeight="1">
      <c r="A106" s="19"/>
      <c r="B106" s="54" t="s">
        <v>53</v>
      </c>
      <c r="C106" s="103" t="s">
        <v>84</v>
      </c>
      <c r="D106" s="104">
        <v>1</v>
      </c>
      <c r="E106" s="154">
        <v>0</v>
      </c>
      <c r="F106" s="105">
        <f>D106*E106</f>
        <v>0</v>
      </c>
    </row>
    <row r="107" spans="1:8">
      <c r="A107" s="19"/>
      <c r="B107" s="54"/>
      <c r="C107" s="49"/>
      <c r="D107" s="51"/>
      <c r="E107" s="52"/>
      <c r="F107" s="53"/>
    </row>
    <row r="108" spans="1:8" ht="36">
      <c r="A108" s="19">
        <v>6</v>
      </c>
      <c r="B108" s="93" t="s">
        <v>51</v>
      </c>
      <c r="C108" s="49"/>
      <c r="D108" s="51"/>
      <c r="E108" s="52"/>
      <c r="F108" s="53"/>
    </row>
    <row r="109" spans="1:8">
      <c r="A109" s="19"/>
      <c r="B109" s="54" t="s">
        <v>52</v>
      </c>
      <c r="C109" s="103" t="s">
        <v>84</v>
      </c>
      <c r="D109" s="104">
        <v>1</v>
      </c>
      <c r="E109" s="154">
        <v>0</v>
      </c>
      <c r="F109" s="105">
        <f>D109*E109</f>
        <v>0</v>
      </c>
    </row>
    <row r="110" spans="1:8">
      <c r="A110" s="19"/>
      <c r="B110" s="93"/>
      <c r="C110" s="49"/>
      <c r="D110" s="51"/>
      <c r="E110" s="52"/>
      <c r="F110" s="53"/>
    </row>
    <row r="111" spans="1:8" ht="24">
      <c r="A111" s="19">
        <v>7</v>
      </c>
      <c r="B111" s="108" t="s">
        <v>55</v>
      </c>
      <c r="C111" s="103" t="s">
        <v>83</v>
      </c>
      <c r="D111" s="104">
        <v>1</v>
      </c>
      <c r="E111" s="154">
        <v>0</v>
      </c>
      <c r="F111" s="105">
        <f>D111*E111</f>
        <v>0</v>
      </c>
      <c r="H111" s="88"/>
    </row>
    <row r="112" spans="1:8">
      <c r="A112" s="19"/>
      <c r="B112" s="88"/>
      <c r="C112" s="49"/>
      <c r="D112" s="51"/>
      <c r="E112" s="52"/>
      <c r="F112" s="53"/>
      <c r="H112" s="88"/>
    </row>
    <row r="113" spans="1:8" ht="24">
      <c r="A113" s="19">
        <v>8</v>
      </c>
      <c r="B113" s="106" t="s">
        <v>56</v>
      </c>
      <c r="C113" s="103" t="s">
        <v>83</v>
      </c>
      <c r="D113" s="104">
        <v>1</v>
      </c>
      <c r="E113" s="154">
        <v>0</v>
      </c>
      <c r="F113" s="105">
        <f>D113*E113</f>
        <v>0</v>
      </c>
      <c r="H113" s="88"/>
    </row>
    <row r="114" spans="1:8">
      <c r="A114" s="19"/>
      <c r="B114" s="88"/>
      <c r="C114" s="49"/>
      <c r="D114" s="51"/>
      <c r="E114" s="52"/>
      <c r="F114" s="53"/>
    </row>
    <row r="115" spans="1:8" ht="48">
      <c r="A115" s="19">
        <v>9</v>
      </c>
      <c r="B115" s="88" t="s">
        <v>90</v>
      </c>
      <c r="C115" s="103" t="s">
        <v>83</v>
      </c>
      <c r="D115" s="104">
        <v>1</v>
      </c>
      <c r="E115" s="154">
        <v>0</v>
      </c>
      <c r="F115" s="105">
        <f>D115*E115</f>
        <v>0</v>
      </c>
    </row>
    <row r="116" spans="1:8">
      <c r="A116" s="19"/>
      <c r="B116" s="54"/>
      <c r="C116" s="49"/>
      <c r="D116" s="51"/>
      <c r="E116" s="52"/>
      <c r="F116" s="53"/>
    </row>
    <row r="117" spans="1:8" ht="24">
      <c r="A117" s="19">
        <v>10</v>
      </c>
      <c r="B117" s="88" t="s">
        <v>85</v>
      </c>
      <c r="C117" s="103" t="s">
        <v>83</v>
      </c>
      <c r="D117" s="104">
        <v>1</v>
      </c>
      <c r="E117" s="154">
        <v>0</v>
      </c>
      <c r="F117" s="105">
        <f>D117*E117</f>
        <v>0</v>
      </c>
    </row>
    <row r="118" spans="1:8" ht="13.5" thickBot="1">
      <c r="A118" s="17" t="s">
        <v>69</v>
      </c>
      <c r="B118" s="55"/>
      <c r="C118" s="56"/>
      <c r="D118" s="57"/>
      <c r="E118" s="58"/>
      <c r="F118" s="58"/>
    </row>
    <row r="119" spans="1:8" ht="14.25" thickTop="1" thickBot="1">
      <c r="A119" s="39"/>
      <c r="B119" s="172" t="str">
        <f>B72</f>
        <v>7.4.3.2 PREZRAČEVANJE ČRPALNEGA JAŠKA</v>
      </c>
      <c r="C119" s="173"/>
      <c r="D119" s="173"/>
      <c r="E119" s="173"/>
      <c r="F119" s="109">
        <f>SUM(F74:F117)</f>
        <v>0</v>
      </c>
    </row>
    <row r="120" spans="1:8" ht="13.5" thickTop="1">
      <c r="A120" s="16"/>
      <c r="B120" s="112"/>
      <c r="C120" s="113"/>
      <c r="D120" s="113"/>
      <c r="E120" s="113"/>
      <c r="F120" s="114"/>
    </row>
    <row r="121" spans="1:8">
      <c r="A121" s="16"/>
      <c r="B121" s="161" t="s">
        <v>120</v>
      </c>
      <c r="C121" s="160"/>
      <c r="D121" s="160"/>
      <c r="E121" s="160"/>
      <c r="F121" s="160"/>
    </row>
    <row r="122" spans="1:8">
      <c r="A122" s="16"/>
      <c r="B122" s="91"/>
      <c r="C122" s="92"/>
      <c r="D122" s="92"/>
      <c r="E122" s="92"/>
      <c r="F122" s="92"/>
    </row>
    <row r="123" spans="1:8" ht="156">
      <c r="A123" s="16"/>
      <c r="B123" s="108" t="s">
        <v>126</v>
      </c>
      <c r="C123" s="92"/>
      <c r="D123" s="92"/>
      <c r="E123" s="92"/>
      <c r="F123" s="92"/>
    </row>
    <row r="124" spans="1:8">
      <c r="A124" s="16"/>
      <c r="B124" s="112"/>
      <c r="C124" s="113"/>
      <c r="D124" s="113"/>
      <c r="E124" s="113"/>
      <c r="F124" s="114"/>
    </row>
    <row r="125" spans="1:8" ht="85.5" customHeight="1">
      <c r="A125" s="19">
        <v>1</v>
      </c>
      <c r="B125" s="108" t="s">
        <v>125</v>
      </c>
      <c r="C125" s="153"/>
      <c r="D125" s="153"/>
      <c r="E125" s="105"/>
      <c r="F125" s="105"/>
    </row>
    <row r="126" spans="1:8" ht="64.5" customHeight="1">
      <c r="A126" s="19"/>
      <c r="B126" s="108" t="s">
        <v>124</v>
      </c>
      <c r="C126" s="103" t="s">
        <v>123</v>
      </c>
      <c r="D126" s="104">
        <v>42</v>
      </c>
      <c r="E126" s="154">
        <v>0</v>
      </c>
      <c r="F126" s="105">
        <f>+E126*D126</f>
        <v>0</v>
      </c>
    </row>
    <row r="127" spans="1:8">
      <c r="A127" s="16"/>
      <c r="B127" s="112"/>
      <c r="C127" s="113"/>
      <c r="D127" s="113"/>
      <c r="E127" s="113"/>
      <c r="F127" s="114"/>
    </row>
    <row r="128" spans="1:8" ht="62.25" customHeight="1">
      <c r="A128" s="19">
        <v>2</v>
      </c>
      <c r="B128" s="108" t="s">
        <v>57</v>
      </c>
      <c r="C128" s="103" t="s">
        <v>83</v>
      </c>
      <c r="D128" s="104">
        <v>1</v>
      </c>
      <c r="E128" s="154">
        <v>0</v>
      </c>
      <c r="F128" s="105">
        <f>D128*E128</f>
        <v>0</v>
      </c>
    </row>
    <row r="129" spans="1:6">
      <c r="A129" s="16"/>
      <c r="B129" s="112"/>
      <c r="C129" s="113"/>
      <c r="D129" s="113"/>
      <c r="E129" s="113"/>
      <c r="F129" s="114"/>
    </row>
    <row r="130" spans="1:6" ht="48">
      <c r="A130" s="19">
        <v>3</v>
      </c>
      <c r="B130" s="108" t="s">
        <v>58</v>
      </c>
      <c r="C130" s="103" t="s">
        <v>83</v>
      </c>
      <c r="D130" s="104">
        <v>1</v>
      </c>
      <c r="E130" s="154">
        <v>0</v>
      </c>
      <c r="F130" s="105">
        <f>D130*E130</f>
        <v>0</v>
      </c>
    </row>
    <row r="131" spans="1:6">
      <c r="A131" s="16"/>
      <c r="B131" s="112"/>
      <c r="C131" s="113"/>
      <c r="D131" s="113"/>
      <c r="E131" s="113"/>
      <c r="F131" s="114"/>
    </row>
    <row r="132" spans="1:6" ht="36">
      <c r="A132" s="16">
        <v>4</v>
      </c>
      <c r="B132" s="90" t="s">
        <v>59</v>
      </c>
      <c r="C132" s="113"/>
      <c r="D132" s="113"/>
      <c r="E132" s="113"/>
      <c r="F132" s="114"/>
    </row>
    <row r="133" spans="1:6">
      <c r="A133" s="16"/>
      <c r="B133" s="54" t="s">
        <v>60</v>
      </c>
      <c r="C133" s="103" t="s">
        <v>82</v>
      </c>
      <c r="D133" s="104">
        <v>85</v>
      </c>
      <c r="E133" s="154">
        <v>0</v>
      </c>
      <c r="F133" s="105">
        <f>D133*E133</f>
        <v>0</v>
      </c>
    </row>
    <row r="134" spans="1:6">
      <c r="A134" s="16"/>
      <c r="B134" s="112"/>
      <c r="C134" s="113"/>
      <c r="D134" s="113"/>
      <c r="E134" s="113"/>
      <c r="F134" s="114"/>
    </row>
    <row r="135" spans="1:6" ht="48">
      <c r="A135" s="19">
        <v>5</v>
      </c>
      <c r="B135" s="108" t="s">
        <v>62</v>
      </c>
      <c r="C135" s="103"/>
      <c r="D135" s="104"/>
      <c r="E135" s="105"/>
      <c r="F135" s="105"/>
    </row>
    <row r="136" spans="1:6">
      <c r="A136" s="16"/>
      <c r="B136" s="54" t="s">
        <v>61</v>
      </c>
      <c r="C136" s="103" t="s">
        <v>83</v>
      </c>
      <c r="D136" s="104">
        <v>3</v>
      </c>
      <c r="E136" s="154">
        <v>0</v>
      </c>
      <c r="F136" s="105">
        <f>D136*E136</f>
        <v>0</v>
      </c>
    </row>
    <row r="137" spans="1:6" ht="13.5" thickBot="1">
      <c r="A137" s="16"/>
      <c r="B137" s="112"/>
      <c r="C137" s="113"/>
      <c r="D137" s="113"/>
      <c r="E137" s="113"/>
      <c r="F137" s="114"/>
    </row>
    <row r="138" spans="1:6" ht="14.25" thickTop="1" thickBot="1">
      <c r="A138" s="39"/>
      <c r="B138" s="172" t="str">
        <f>B121</f>
        <v>7.4.3.3 ZAČASNO ČRPALIŠČE</v>
      </c>
      <c r="C138" s="173"/>
      <c r="D138" s="173"/>
      <c r="E138" s="173"/>
      <c r="F138" s="109">
        <f>SUM(F125:F136)</f>
        <v>0</v>
      </c>
    </row>
    <row r="139" spans="1:6" ht="13.5" thickTop="1">
      <c r="A139" s="16"/>
      <c r="B139" s="112"/>
      <c r="C139" s="113"/>
      <c r="D139" s="113"/>
      <c r="E139" s="113"/>
      <c r="F139" s="114"/>
    </row>
    <row r="140" spans="1:6">
      <c r="A140" s="16"/>
      <c r="B140" s="112"/>
      <c r="C140" s="113"/>
      <c r="D140" s="113"/>
      <c r="E140" s="113"/>
      <c r="F140" s="114"/>
    </row>
    <row r="141" spans="1:6">
      <c r="A141" s="16"/>
      <c r="B141" s="61"/>
      <c r="C141" s="62"/>
      <c r="D141" s="63"/>
      <c r="E141" s="64"/>
      <c r="F141" s="65"/>
    </row>
    <row r="143" spans="1:6" ht="12.75" customHeight="1">
      <c r="A143" s="19" t="s">
        <v>69</v>
      </c>
      <c r="B143" s="167" t="s">
        <v>121</v>
      </c>
      <c r="C143" s="168"/>
      <c r="D143" s="168"/>
      <c r="E143" s="168"/>
      <c r="F143" s="168"/>
    </row>
    <row r="144" spans="1:6" ht="15.75">
      <c r="A144" s="17" t="s">
        <v>69</v>
      </c>
      <c r="B144" s="66"/>
      <c r="C144" s="67"/>
      <c r="D144" s="67"/>
      <c r="E144" s="68"/>
      <c r="F144" s="68"/>
    </row>
    <row r="145" spans="1:6" ht="16.5" thickBot="1">
      <c r="A145" s="17"/>
      <c r="B145" s="66"/>
      <c r="C145" s="67"/>
      <c r="D145" s="67"/>
      <c r="E145" s="68"/>
      <c r="F145" s="68"/>
    </row>
    <row r="146" spans="1:6" ht="24.95" customHeight="1" thickTop="1">
      <c r="A146" s="69" t="s">
        <v>69</v>
      </c>
      <c r="B146" s="169" t="str">
        <f>B70</f>
        <v>7.4.3.1 ČRPALIŠČE</v>
      </c>
      <c r="C146" s="170"/>
      <c r="D146" s="171"/>
      <c r="E146" s="85" t="s">
        <v>76</v>
      </c>
      <c r="F146" s="116">
        <f>F70</f>
        <v>0</v>
      </c>
    </row>
    <row r="147" spans="1:6" ht="24.95" customHeight="1">
      <c r="A147" s="69"/>
      <c r="B147" s="164" t="str">
        <f>B119</f>
        <v>7.4.3.2 PREZRAČEVANJE ČRPALNEGA JAŠKA</v>
      </c>
      <c r="C147" s="165"/>
      <c r="D147" s="166"/>
      <c r="E147" s="96"/>
      <c r="F147" s="120">
        <f>F119</f>
        <v>0</v>
      </c>
    </row>
    <row r="148" spans="1:6" ht="24.95" customHeight="1" thickBot="1">
      <c r="A148" s="69"/>
      <c r="B148" s="156" t="str">
        <f>B138</f>
        <v>7.4.3.3 ZAČASNO ČRPALIŠČE</v>
      </c>
      <c r="C148" s="157"/>
      <c r="D148" s="158"/>
      <c r="E148" s="115"/>
      <c r="F148" s="121">
        <f>F138</f>
        <v>0</v>
      </c>
    </row>
    <row r="149" spans="1:6" ht="24.95" customHeight="1" thickBot="1">
      <c r="A149" s="69" t="s">
        <v>69</v>
      </c>
      <c r="B149" s="86" t="s">
        <v>87</v>
      </c>
      <c r="C149" s="70" t="s">
        <v>76</v>
      </c>
      <c r="D149" s="71" t="s">
        <v>69</v>
      </c>
      <c r="E149" s="72" t="s">
        <v>76</v>
      </c>
      <c r="F149" s="119">
        <f>SUM(F146:F148)</f>
        <v>0</v>
      </c>
    </row>
    <row r="150" spans="1:6" ht="15.75" thickTop="1">
      <c r="A150" s="73" t="s">
        <v>69</v>
      </c>
      <c r="B150" s="74"/>
      <c r="C150" s="75"/>
      <c r="D150" s="75"/>
      <c r="E150" s="76"/>
      <c r="F150" s="76"/>
    </row>
    <row r="151" spans="1:6" ht="15">
      <c r="A151" s="73"/>
      <c r="B151" s="74"/>
      <c r="C151" s="75"/>
      <c r="D151" s="75"/>
      <c r="E151" s="76"/>
      <c r="F151" s="76"/>
    </row>
    <row r="152" spans="1:6" ht="15.75" thickBot="1">
      <c r="A152" s="73"/>
      <c r="B152" s="77"/>
      <c r="C152" s="75"/>
      <c r="D152" s="75"/>
      <c r="E152" s="76"/>
      <c r="F152" s="78"/>
    </row>
    <row r="153" spans="1:6" ht="20.100000000000001" customHeight="1" thickTop="1" thickBot="1">
      <c r="A153" s="73"/>
      <c r="B153" s="87" t="s">
        <v>92</v>
      </c>
      <c r="C153" s="79"/>
      <c r="D153" s="80"/>
      <c r="E153" s="81"/>
      <c r="F153" s="117">
        <f>F149*0.22</f>
        <v>0</v>
      </c>
    </row>
    <row r="154" spans="1:6" ht="20.100000000000001" customHeight="1" thickBot="1">
      <c r="A154" s="73"/>
      <c r="B154" s="86" t="s">
        <v>88</v>
      </c>
      <c r="C154" s="70" t="s">
        <v>76</v>
      </c>
      <c r="D154" s="71" t="s">
        <v>69</v>
      </c>
      <c r="E154" s="72" t="s">
        <v>76</v>
      </c>
      <c r="F154" s="118">
        <f>F149+F153</f>
        <v>0</v>
      </c>
    </row>
    <row r="155" spans="1:6" ht="13.5" thickTop="1">
      <c r="A155" s="17"/>
      <c r="B155" s="82"/>
      <c r="C155" s="83"/>
      <c r="D155" s="83"/>
      <c r="E155" s="84"/>
      <c r="F155" s="84"/>
    </row>
  </sheetData>
  <sheetProtection algorithmName="SHA-512" hashValue="NEFGq9fuXWzumdwRoyf1iuQ5nM5h2DuLMIfvOPjQlnXMIkUhu2V9D8YHiHVhqu06hykT2XR6hVwt+su3ygO4cg==" saltValue="+P5nO2RFKc8UW1RE1VF+LQ==" spinCount="100000" sheet="1" objects="1" scenarios="1"/>
  <mergeCells count="11">
    <mergeCell ref="B148:D148"/>
    <mergeCell ref="B4:F4"/>
    <mergeCell ref="B24:F24"/>
    <mergeCell ref="B70:C70"/>
    <mergeCell ref="B147:D147"/>
    <mergeCell ref="B143:F143"/>
    <mergeCell ref="B146:D146"/>
    <mergeCell ref="B72:F72"/>
    <mergeCell ref="B119:E119"/>
    <mergeCell ref="B121:F121"/>
    <mergeCell ref="B138:E138"/>
  </mergeCells>
  <phoneticPr fontId="2" type="noConversion"/>
  <pageMargins left="0.78740157480314965" right="0.78740157480314965" top="0.39370078740157483" bottom="0.59055118110236227" header="0.31496062992125984" footer="0.39370078740157483"/>
  <pageSetup paperSize="9" scale="98" orientation="portrait" horizontalDpi="300" r:id="rId1"/>
  <headerFooter alignWithMargins="0">
    <oddFooter>&amp;A&amp;RStran &amp;P</oddFooter>
  </headerFooter>
  <rowBreaks count="3" manualBreakCount="3">
    <brk id="70" max="5" man="1"/>
    <brk id="119" max="5" man="1"/>
    <brk id="1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3</vt:i4>
      </vt:variant>
    </vt:vector>
  </HeadingPairs>
  <TitlesOfParts>
    <vt:vector size="5" baseType="lpstr">
      <vt:lpstr>7.4.3_0 REKAPITULACIJA</vt:lpstr>
      <vt:lpstr>Črpališče Južna obvoznica Lj</vt:lpstr>
      <vt:lpstr>'7.4.3_0 REKAPITULACIJA'!Področje_tiskanja</vt:lpstr>
      <vt:lpstr>'Črpališče Južna obvoznica Lj'!Področje_tiskanja</vt:lpstr>
      <vt:lpstr>'Črpališče Južna obvoznica Lj'!Tiskanje_naslovov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Razvoj</dc:creator>
  <cp:lastModifiedBy>Domen Dežman</cp:lastModifiedBy>
  <cp:lastPrinted>2019-03-29T08:19:44Z</cp:lastPrinted>
  <dcterms:created xsi:type="dcterms:W3CDTF">2006-05-29T14:23:28Z</dcterms:created>
  <dcterms:modified xsi:type="dcterms:W3CDTF">2021-03-08T08:55:11Z</dcterms:modified>
</cp:coreProperties>
</file>