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D_javna_narocila\razno\Dobrova_ČN_K11402\PZI_6C16027-30_projekt še ni revidiran\100_popisi del\informativni-razpis\"/>
    </mc:Choice>
  </mc:AlternateContent>
  <bookViews>
    <workbookView xWindow="-15" yWindow="5940" windowWidth="19140" windowHeight="5865" tabRatio="938" activeTab="1"/>
  </bookViews>
  <sheets>
    <sheet name="R-rušenje" sheetId="4" r:id="rId1"/>
    <sheet name="obstojec objekt CN" sheetId="3" r:id="rId2"/>
  </sheets>
  <definedNames>
    <definedName name="_xlnm.Print_Area" localSheetId="1">'obstojec objekt CN'!$A$1:$F$61</definedName>
  </definedNames>
  <calcPr calcId="162913"/>
</workbook>
</file>

<file path=xl/calcChain.xml><?xml version="1.0" encoding="utf-8"?>
<calcChain xmlns="http://schemas.openxmlformats.org/spreadsheetml/2006/main">
  <c r="F58" i="3" l="1"/>
  <c r="D25" i="3" l="1"/>
  <c r="D37" i="3" l="1"/>
  <c r="D40" i="3"/>
  <c r="D31" i="3"/>
  <c r="F55" i="3" l="1"/>
  <c r="D34" i="3"/>
  <c r="D29" i="3" l="1"/>
  <c r="D46" i="3" s="1"/>
  <c r="F46" i="3" s="1"/>
  <c r="F22" i="3" l="1"/>
  <c r="F11" i="3"/>
  <c r="F52" i="3" l="1"/>
  <c r="F43" i="3" l="1"/>
  <c r="F40" i="3"/>
  <c r="F49" i="3" l="1"/>
  <c r="F37" i="3"/>
  <c r="F29" i="3"/>
  <c r="F31" i="3"/>
  <c r="F34" i="3" l="1"/>
  <c r="F25" i="3" l="1"/>
  <c r="F60" i="3" s="1"/>
  <c r="C14" i="4" l="1"/>
  <c r="C18" i="4" s="1"/>
  <c r="C20" i="4" s="1"/>
  <c r="C22" i="4" s="1"/>
</calcChain>
</file>

<file path=xl/sharedStrings.xml><?xml version="1.0" encoding="utf-8"?>
<sst xmlns="http://schemas.openxmlformats.org/spreadsheetml/2006/main" count="67" uniqueCount="57">
  <si>
    <t xml:space="preserve"> 1. 1</t>
  </si>
  <si>
    <t xml:space="preserve"> 1. 2</t>
  </si>
  <si>
    <t xml:space="preserve"> 1. 4</t>
  </si>
  <si>
    <t xml:space="preserve"> 1. 5</t>
  </si>
  <si>
    <t xml:space="preserve"> 1. 6</t>
  </si>
  <si>
    <r>
      <t>m</t>
    </r>
    <r>
      <rPr>
        <vertAlign val="superscript"/>
        <sz val="10"/>
        <rFont val="Arial CE"/>
        <family val="2"/>
        <charset val="238"/>
      </rPr>
      <t>3</t>
    </r>
  </si>
  <si>
    <t xml:space="preserve"> 1. 7</t>
  </si>
  <si>
    <t xml:space="preserve"> 1. 8</t>
  </si>
  <si>
    <t xml:space="preserve"> 1. 9</t>
  </si>
  <si>
    <t xml:space="preserve"> 1. 11</t>
  </si>
  <si>
    <t xml:space="preserve"> 1. 12</t>
  </si>
  <si>
    <t>kg</t>
  </si>
  <si>
    <t xml:space="preserve"> 1. 10</t>
  </si>
  <si>
    <t>št.post.</t>
  </si>
  <si>
    <t>opis</t>
  </si>
  <si>
    <t>EM</t>
  </si>
  <si>
    <t>količina</t>
  </si>
  <si>
    <t>cena/EM</t>
  </si>
  <si>
    <t>vrednost</t>
  </si>
  <si>
    <t>Odstranitev obstoječe stenske izolacije iz stiropor plošč d=5 cm, z transportom na stalno deponijo in plačilom taks deponije</t>
  </si>
  <si>
    <r>
      <t>m</t>
    </r>
    <r>
      <rPr>
        <vertAlign val="superscript"/>
        <sz val="10"/>
        <rFont val="Arial CE"/>
        <family val="2"/>
        <charset val="238"/>
      </rPr>
      <t>2</t>
    </r>
  </si>
  <si>
    <t>kpl</t>
  </si>
  <si>
    <t>demontaža strojne opreme in str. inštalacij
z odvozom na deponijo in plačilom deponijske 
takse oziroma odvozom v obrat za sprejem in 
predelavo odpadkov</t>
  </si>
  <si>
    <t>RUŠITVENA DELA SKUPAJ:</t>
  </si>
  <si>
    <r>
      <t>m</t>
    </r>
    <r>
      <rPr>
        <vertAlign val="superscript"/>
        <sz val="10"/>
        <color rgb="FFFF0000"/>
        <rFont val="Arial CE"/>
        <family val="2"/>
        <charset val="238"/>
      </rPr>
      <t>1</t>
    </r>
  </si>
  <si>
    <t xml:space="preserve"> 1. 3</t>
  </si>
  <si>
    <t>Odstranitev obstoječih oken in vrat, z transportom na stalno deponijo in plačilom taks deponije</t>
  </si>
  <si>
    <t xml:space="preserve"> 1. 13</t>
  </si>
  <si>
    <t>Rušenje opečnih sten,  debeline  0,20 - 0,10 m3/m1 - strojnica</t>
  </si>
  <si>
    <t>VSA DELA SKUPAJ - cena brez DDV</t>
  </si>
  <si>
    <t>22% DDV</t>
  </si>
  <si>
    <t>VSA DELA SKUPAJ - cena z DDV</t>
  </si>
  <si>
    <t>- naprave za prezračevanje in mešanje v bazenu</t>
  </si>
  <si>
    <t>- zapornice in zaporni zasuni</t>
  </si>
  <si>
    <t>- črpalke vgodnega črpališča</t>
  </si>
  <si>
    <t>- razvodni cevovodi</t>
  </si>
  <si>
    <t>- potopne stene, prelivni robovi</t>
  </si>
  <si>
    <t>- pohodni podesti in prekritja</t>
  </si>
  <si>
    <t>- zaščitna ograja</t>
  </si>
  <si>
    <t>- ostala manjša oprema</t>
  </si>
  <si>
    <t>Rušenje armiranih betonov C25/30,  preseka  nad 0,30 m3/m1 - zunanje stene</t>
  </si>
  <si>
    <t>Rušenje armiranih betonov C25/30,  preseka  0,20 - 0,30 m3/m1 - notranje stene</t>
  </si>
  <si>
    <t>Rušenje armiranih betonov C25/30,  preseka  0,20 - 0,30 m3/m1 - temeljna plošča</t>
  </si>
  <si>
    <t>Rušenje armiranih betonov C25/30,  preseka 0,12 - 0,20 m3/m1 - plošča in streha strojnice</t>
  </si>
  <si>
    <t>Rušenje OSTALIH nearmiranih betonov C12/15, preseka 0,08 - 0,12 m3/m1-m2</t>
  </si>
  <si>
    <t>Drobljenje betonov rušenj in uporaba  za  nasipe in zasipe.</t>
  </si>
  <si>
    <t>%</t>
  </si>
  <si>
    <t>RUŠITVENA DELA</t>
  </si>
  <si>
    <t>REKAPITULACIJA - RUŠENJE OBSTOJEČIH OBJEKTOV</t>
  </si>
  <si>
    <t>m</t>
  </si>
  <si>
    <t>Rušenje internih kanalizacijskih vodov na lokaciji platoja ČN, kanlizacija BC d400 mm</t>
  </si>
  <si>
    <t>Nakladanje in odvoz ruševin - mešanice betona in opeke na stalno deponijo s plačilom taks deponije</t>
  </si>
  <si>
    <t>Odvoz armaturnega jekla v obrat za sprejem
in predelave odpadkov</t>
  </si>
  <si>
    <t>Odklop el. energije, demontaža el. inštalacij in
el opreme. z odvozom na deponijo in plačilom 
deponijske takse oziroma odvozom v obrat za 
sprejem in predelavo odpadkov</t>
  </si>
  <si>
    <t xml:space="preserve"> 1. 14</t>
  </si>
  <si>
    <t>Odstranitev celotnega obstoječega objekta obsega: 
odklop el. energije in demontaža el. opreme
z odvozom na deponijo in plačilom deponijske 
takse oziroma odvozom v obrat za sprejem 
in predelavo odpadkov, demontažo strojne opreme z odvozom na deponijo in plačilom deponijske takse oziroma odvozom v obrat za sprejem in predelavo odpadkov, rušenje kompletne armiranobetonske konstrukcije in podložnih betonov z drobljenjem betona in izločanjem armaturnega jekla na licu mesta in odvozom armaturnega jekla v obrat za sprejem in predelavo odpadkov, upoštevana prostornina betonov v popisu del je pred rušitvijo objektov, upoštevati je potrebno tudi demontažo ostalega drobnega materiala, ki v popisu ni naveden in njegov odvoz na deponijo s plačilom deponijske takse oziroma odvozom v obrat za sprejem in predelavo odpadkov, upoštevati je potrebno tudi vsa ostala potrebna dela za izvedbo rušenj: varnostni ukrepi pri rušenju, eventuelne potrebne odre, začasne utrjene dostope do objekta, ki se ruši.</t>
  </si>
  <si>
    <t xml:space="preserve">Praznenje objektov pred rušenjem izvede
upravljalec ČN, ta dela obsegajo:
črpananje odpadne vode iz objekta ter odvoz na večjo CČN,
črpanje blata iz objekta ki se ruši ter odvoz na večjo CČN,
visokotlačno pranje površin objekta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</si>
</sst>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.00\ _S_I_T_-;\-* #,##0.00\ _S_I_T_-;_-* &quot;-&quot;??\ _S_I_T_-;_-@_-"/>
    <numFmt numFmtId="165" formatCode="_(* #,##0.00_);_(* \(#,##0.00\);_(* &quot;-&quot;??_);_(@_)"/>
    <numFmt numFmtId="166" formatCode="0.0"/>
    <numFmt numFmtId="167" formatCode="_-* #,##0.00\ _E_U_R_-;\-* #,##0.00\ _E_U_R_-;_-* &quot;-&quot;??\ _E_U_R_-;_-@_-"/>
    <numFmt numFmtId="168" formatCode="#,##0.00\ [$SIT-424]"/>
    <numFmt numFmtId="169" formatCode="&quot;-&quot;@"/>
    <numFmt numFmtId="170" formatCode="00&quot;.&quot;"/>
    <numFmt numFmtId="171" formatCode="_-* #,##0.00\ &quot;SIT&quot;_-;\-* #,##0.00\ &quot;SIT&quot;_-;_-* &quot;-&quot;??\ &quot;SIT&quot;_-;_-@_-"/>
    <numFmt numFmtId="172" formatCode="#,##0.00\ [$€-1]"/>
    <numFmt numFmtId="173" formatCode="_-* #,##0\ &quot;SIT&quot;_-;\-* #,##0\ &quot;SIT&quot;_-;_-* &quot;-&quot;??\ &quot;SIT&quot;_-;_-@_-"/>
    <numFmt numFmtId="174" formatCode="#,##0.0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vertAlign val="superscript"/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</font>
    <font>
      <sz val="11"/>
      <color theme="1"/>
      <name val="Calibri"/>
      <family val="2"/>
      <scheme val="minor"/>
    </font>
    <font>
      <sz val="10"/>
      <color rgb="FFFF0000"/>
      <name val="Arial CE"/>
      <family val="2"/>
      <charset val="238"/>
    </font>
    <font>
      <sz val="10"/>
      <color rgb="FFFF0000"/>
      <name val="Arial"/>
      <family val="2"/>
      <charset val="238"/>
    </font>
    <font>
      <vertAlign val="superscript"/>
      <sz val="10"/>
      <color rgb="FFFF0000"/>
      <name val="Arial CE"/>
      <family val="2"/>
      <charset val="238"/>
    </font>
    <font>
      <sz val="10"/>
      <name val="Arial"/>
      <family val="2"/>
      <charset val="238"/>
    </font>
    <font>
      <sz val="11"/>
      <name val="Arial CE"/>
      <family val="2"/>
      <charset val="238"/>
    </font>
    <font>
      <sz val="11"/>
      <color indexed="8"/>
      <name val="Arial CE"/>
      <family val="2"/>
      <charset val="238"/>
    </font>
    <font>
      <b/>
      <sz val="14"/>
      <color indexed="8"/>
      <name val="Arial CE"/>
      <family val="2"/>
      <charset val="238"/>
    </font>
    <font>
      <b/>
      <sz val="11"/>
      <color indexed="8"/>
      <name val="Arial CE"/>
      <family val="2"/>
      <charset val="238"/>
    </font>
    <font>
      <sz val="8"/>
      <color indexed="8"/>
      <name val="Arial CE"/>
      <family val="2"/>
      <charset val="238"/>
    </font>
    <font>
      <sz val="8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10"/>
      <name val="Arial CE"/>
      <family val="2"/>
      <charset val="238"/>
    </font>
    <font>
      <sz val="10"/>
      <color theme="0"/>
      <name val="Arial"/>
      <family val="2"/>
      <charset val="238"/>
    </font>
    <font>
      <sz val="10"/>
      <color theme="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0" fontId="4" fillId="0" borderId="0" applyFill="0" applyBorder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2" fillId="0" borderId="0"/>
    <xf numFmtId="168" fontId="8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9" fillId="0" borderId="0"/>
    <xf numFmtId="0" fontId="13" fillId="0" borderId="0" applyFill="0" applyBorder="0"/>
    <xf numFmtId="171" fontId="13" fillId="0" borderId="0" applyFont="0" applyFill="0" applyBorder="0" applyAlignment="0" applyProtection="0"/>
  </cellStyleXfs>
  <cellXfs count="69">
    <xf numFmtId="0" fontId="0" fillId="0" borderId="0" xfId="0"/>
    <xf numFmtId="4" fontId="4" fillId="0" borderId="0" xfId="2" applyNumberFormat="1" applyFont="1" applyAlignment="1" applyProtection="1">
      <alignment horizontal="right"/>
      <protection locked="0"/>
    </xf>
    <xf numFmtId="4" fontId="2" fillId="0" borderId="0" xfId="2" applyNumberFormat="1" applyFont="1" applyBorder="1" applyAlignment="1" applyProtection="1">
      <alignment horizontal="right"/>
      <protection locked="0"/>
    </xf>
    <xf numFmtId="4" fontId="7" fillId="0" borderId="1" xfId="0" applyNumberFormat="1" applyFont="1" applyBorder="1" applyAlignment="1" applyProtection="1">
      <alignment horizontal="right"/>
      <protection locked="0"/>
    </xf>
    <xf numFmtId="4" fontId="3" fillId="0" borderId="0" xfId="0" applyNumberFormat="1" applyFont="1" applyProtection="1">
      <protection locked="0"/>
    </xf>
    <xf numFmtId="4" fontId="4" fillId="0" borderId="3" xfId="1" applyNumberFormat="1" applyFont="1" applyFill="1" applyBorder="1" applyAlignment="1" applyProtection="1">
      <alignment horizontal="center"/>
      <protection locked="0"/>
    </xf>
    <xf numFmtId="0" fontId="14" fillId="0" borderId="0" xfId="15" applyFont="1" applyAlignment="1">
      <alignment horizontal="right"/>
    </xf>
    <xf numFmtId="0" fontId="14" fillId="0" borderId="0" xfId="0" applyFont="1"/>
    <xf numFmtId="0" fontId="14" fillId="0" borderId="0" xfId="15" applyFont="1"/>
    <xf numFmtId="0" fontId="2" fillId="0" borderId="0" xfId="0" applyFont="1" applyAlignment="1">
      <alignment horizontal="right"/>
    </xf>
    <xf numFmtId="0" fontId="2" fillId="0" borderId="0" xfId="0" applyFont="1"/>
    <xf numFmtId="0" fontId="15" fillId="0" borderId="0" xfId="15" applyFont="1" applyFill="1" applyAlignment="1" applyProtection="1">
      <alignment horizontal="right"/>
    </xf>
    <xf numFmtId="0" fontId="14" fillId="0" borderId="0" xfId="2" applyFont="1" applyAlignment="1">
      <alignment horizontal="right"/>
    </xf>
    <xf numFmtId="0" fontId="16" fillId="0" borderId="0" xfId="15" applyFont="1" applyFill="1" applyAlignment="1" applyProtection="1"/>
    <xf numFmtId="172" fontId="14" fillId="0" borderId="0" xfId="16" applyNumberFormat="1" applyFont="1" applyBorder="1"/>
    <xf numFmtId="0" fontId="14" fillId="0" borderId="0" xfId="2" applyFont="1"/>
    <xf numFmtId="0" fontId="15" fillId="0" borderId="0" xfId="15" applyFont="1" applyFill="1" applyBorder="1" applyAlignment="1" applyProtection="1"/>
    <xf numFmtId="0" fontId="17" fillId="0" borderId="0" xfId="15" applyFont="1" applyFill="1" applyBorder="1"/>
    <xf numFmtId="0" fontId="15" fillId="0" borderId="0" xfId="15" applyFont="1" applyFill="1" applyBorder="1"/>
    <xf numFmtId="171" fontId="14" fillId="0" borderId="0" xfId="16" applyNumberFormat="1" applyFont="1" applyFill="1" applyBorder="1" applyProtection="1"/>
    <xf numFmtId="0" fontId="15" fillId="0" borderId="3" xfId="15" applyFont="1" applyFill="1" applyBorder="1" applyAlignment="1" applyProtection="1"/>
    <xf numFmtId="172" fontId="14" fillId="0" borderId="3" xfId="16" applyNumberFormat="1" applyFont="1" applyBorder="1"/>
    <xf numFmtId="0" fontId="18" fillId="0" borderId="0" xfId="15" applyFont="1" applyFill="1" applyBorder="1"/>
    <xf numFmtId="173" fontId="14" fillId="0" borderId="0" xfId="15" applyNumberFormat="1" applyFont="1" applyFill="1" applyBorder="1" applyProtection="1"/>
    <xf numFmtId="0" fontId="14" fillId="0" borderId="0" xfId="15" applyFont="1" applyAlignment="1">
      <alignment horizontal="center"/>
    </xf>
    <xf numFmtId="0" fontId="19" fillId="0" borderId="0" xfId="15" applyFont="1"/>
    <xf numFmtId="173" fontId="14" fillId="0" borderId="0" xfId="15" applyNumberFormat="1" applyFont="1"/>
    <xf numFmtId="0" fontId="14" fillId="0" borderId="3" xfId="15" applyFont="1" applyBorder="1"/>
    <xf numFmtId="0" fontId="17" fillId="0" borderId="0" xfId="15" applyFont="1" applyFill="1" applyAlignment="1" applyProtection="1"/>
    <xf numFmtId="0" fontId="4" fillId="0" borderId="0" xfId="2" applyNumberFormat="1" applyFont="1" applyAlignment="1" applyProtection="1">
      <alignment horizontal="right" vertical="top" wrapText="1"/>
    </xf>
    <xf numFmtId="0" fontId="4" fillId="0" borderId="0" xfId="2" applyFont="1" applyAlignment="1" applyProtection="1">
      <alignment horizontal="justify" vertical="top"/>
    </xf>
    <xf numFmtId="0" fontId="4" fillId="0" borderId="0" xfId="2" applyFont="1" applyAlignment="1" applyProtection="1">
      <alignment horizontal="right" wrapText="1"/>
    </xf>
    <xf numFmtId="3" fontId="4" fillId="0" borderId="0" xfId="2" applyNumberFormat="1" applyFont="1" applyAlignment="1" applyProtection="1">
      <alignment horizontal="right"/>
    </xf>
    <xf numFmtId="3" fontId="3" fillId="0" borderId="0" xfId="0" applyNumberFormat="1" applyFont="1" applyProtection="1"/>
    <xf numFmtId="0" fontId="3" fillId="0" borderId="0" xfId="0" applyFont="1" applyProtection="1"/>
    <xf numFmtId="0" fontId="20" fillId="0" borderId="4" xfId="2" applyNumberFormat="1" applyFont="1" applyBorder="1" applyAlignment="1" applyProtection="1">
      <alignment horizontal="right" vertical="top" wrapText="1"/>
    </xf>
    <xf numFmtId="49" fontId="21" fillId="0" borderId="4" xfId="2" applyNumberFormat="1" applyFont="1" applyBorder="1" applyAlignment="1" applyProtection="1">
      <alignment horizontal="left"/>
    </xf>
    <xf numFmtId="0" fontId="21" fillId="0" borderId="4" xfId="2" applyFont="1" applyBorder="1" applyAlignment="1" applyProtection="1">
      <alignment horizontal="right" wrapText="1"/>
    </xf>
    <xf numFmtId="174" fontId="2" fillId="0" borderId="4" xfId="2" applyNumberFormat="1" applyFont="1" applyBorder="1" applyAlignment="1" applyProtection="1">
      <alignment horizontal="right"/>
    </xf>
    <xf numFmtId="3" fontId="2" fillId="0" borderId="4" xfId="2" applyNumberFormat="1" applyFont="1" applyBorder="1" applyAlignment="1" applyProtection="1">
      <alignment horizontal="right"/>
    </xf>
    <xf numFmtId="49" fontId="5" fillId="0" borderId="0" xfId="0" applyNumberFormat="1" applyFont="1" applyProtection="1"/>
    <xf numFmtId="49" fontId="3" fillId="0" borderId="0" xfId="0" applyNumberFormat="1" applyFont="1" applyProtection="1"/>
    <xf numFmtId="4" fontId="3" fillId="0" borderId="0" xfId="0" applyNumberFormat="1" applyFont="1" applyProtection="1"/>
    <xf numFmtId="170" fontId="4" fillId="0" borderId="2" xfId="1" applyNumberFormat="1" applyFont="1" applyFill="1" applyBorder="1" applyAlignment="1" applyProtection="1">
      <alignment horizontal="center"/>
    </xf>
    <xf numFmtId="0" fontId="4" fillId="0" borderId="3" xfId="0" applyNumberFormat="1" applyFont="1" applyFill="1" applyBorder="1" applyAlignment="1" applyProtection="1">
      <alignment horizontal="center" vertical="top"/>
    </xf>
    <xf numFmtId="0" fontId="4" fillId="0" borderId="3" xfId="0" applyNumberFormat="1" applyFont="1" applyFill="1" applyBorder="1" applyAlignment="1" applyProtection="1">
      <alignment horizontal="center"/>
    </xf>
    <xf numFmtId="3" fontId="4" fillId="0" borderId="3" xfId="0" applyNumberFormat="1" applyFont="1" applyFill="1" applyBorder="1" applyAlignment="1" applyProtection="1">
      <alignment horizontal="center"/>
    </xf>
    <xf numFmtId="3" fontId="4" fillId="0" borderId="3" xfId="1" applyNumberFormat="1" applyFont="1" applyFill="1" applyBorder="1" applyAlignment="1" applyProtection="1">
      <alignment horizontal="right"/>
    </xf>
    <xf numFmtId="0" fontId="2" fillId="0" borderId="0" xfId="2" applyNumberFormat="1" applyFont="1" applyBorder="1" applyAlignment="1" applyProtection="1">
      <alignment horizontal="justify" vertical="top" wrapText="1"/>
    </xf>
    <xf numFmtId="4" fontId="22" fillId="0" borderId="0" xfId="0" applyNumberFormat="1" applyFont="1" applyProtection="1"/>
    <xf numFmtId="49" fontId="2" fillId="0" borderId="0" xfId="2" applyNumberFormat="1" applyFont="1" applyBorder="1" applyAlignment="1" applyProtection="1">
      <alignment horizontal="justify" vertical="top" wrapText="1"/>
    </xf>
    <xf numFmtId="0" fontId="2" fillId="0" borderId="0" xfId="2" applyNumberFormat="1" applyFont="1" applyBorder="1" applyAlignment="1" applyProtection="1">
      <alignment horizontal="right" vertical="top" wrapText="1"/>
    </xf>
    <xf numFmtId="0" fontId="2" fillId="0" borderId="0" xfId="2" applyFont="1" applyBorder="1" applyAlignment="1" applyProtection="1">
      <alignment horizontal="right" wrapText="1"/>
    </xf>
    <xf numFmtId="3" fontId="2" fillId="0" borderId="0" xfId="2" applyNumberFormat="1" applyFont="1" applyBorder="1" applyAlignment="1" applyProtection="1">
      <alignment horizontal="right"/>
    </xf>
    <xf numFmtId="4" fontId="2" fillId="0" borderId="0" xfId="2" applyNumberFormat="1" applyFont="1" applyBorder="1" applyAlignment="1" applyProtection="1">
      <alignment horizontal="right"/>
    </xf>
    <xf numFmtId="4" fontId="23" fillId="0" borderId="0" xfId="2" applyNumberFormat="1" applyFont="1" applyBorder="1" applyAlignment="1" applyProtection="1">
      <alignment horizontal="right"/>
    </xf>
    <xf numFmtId="49" fontId="2" fillId="0" borderId="0" xfId="2" applyNumberFormat="1" applyFont="1" applyAlignment="1" applyProtection="1">
      <alignment horizontal="justify" vertical="top" wrapText="1"/>
    </xf>
    <xf numFmtId="49" fontId="2" fillId="0" borderId="0" xfId="2" quotePrefix="1" applyNumberFormat="1" applyFont="1" applyBorder="1" applyAlignment="1" applyProtection="1">
      <alignment horizontal="justify" vertical="top" wrapText="1"/>
    </xf>
    <xf numFmtId="0" fontId="11" fillId="0" borderId="0" xfId="0" applyFont="1" applyProtection="1"/>
    <xf numFmtId="0" fontId="10" fillId="0" borderId="0" xfId="2" applyFont="1" applyBorder="1" applyAlignment="1" applyProtection="1">
      <alignment horizontal="right" wrapText="1"/>
    </xf>
    <xf numFmtId="169" fontId="2" fillId="0" borderId="0" xfId="2" applyNumberFormat="1" applyFont="1" applyBorder="1" applyAlignment="1" applyProtection="1">
      <alignment horizontal="left" vertical="top" wrapText="1"/>
    </xf>
    <xf numFmtId="0" fontId="7" fillId="0" borderId="1" xfId="0" applyNumberFormat="1" applyFont="1" applyBorder="1" applyAlignment="1" applyProtection="1">
      <alignment horizontal="right" vertical="top" wrapText="1"/>
    </xf>
    <xf numFmtId="49" fontId="7" fillId="0" borderId="1" xfId="0" applyNumberFormat="1" applyFont="1" applyBorder="1" applyAlignment="1" applyProtection="1">
      <alignment horizontal="left"/>
    </xf>
    <xf numFmtId="0" fontId="7" fillId="0" borderId="1" xfId="0" applyFont="1" applyBorder="1" applyAlignment="1" applyProtection="1">
      <alignment horizontal="right" wrapText="1"/>
    </xf>
    <xf numFmtId="3" fontId="7" fillId="0" borderId="1" xfId="0" applyNumberFormat="1" applyFont="1" applyBorder="1" applyAlignment="1" applyProtection="1">
      <alignment horizontal="right"/>
    </xf>
    <xf numFmtId="4" fontId="7" fillId="0" borderId="1" xfId="0" applyNumberFormat="1" applyFont="1" applyBorder="1" applyAlignment="1" applyProtection="1">
      <alignment horizontal="right"/>
    </xf>
    <xf numFmtId="0" fontId="2" fillId="0" borderId="0" xfId="2" applyFont="1" applyBorder="1" applyAlignment="1" applyProtection="1">
      <alignment horizontal="justify" vertical="top"/>
    </xf>
    <xf numFmtId="3" fontId="2" fillId="0" borderId="4" xfId="2" applyNumberFormat="1" applyFont="1" applyBorder="1" applyAlignment="1" applyProtection="1">
      <alignment horizontal="right"/>
      <protection locked="0"/>
    </xf>
    <xf numFmtId="4" fontId="10" fillId="0" borderId="0" xfId="2" applyNumberFormat="1" applyFont="1" applyBorder="1" applyAlignment="1" applyProtection="1">
      <alignment horizontal="right"/>
      <protection locked="0"/>
    </xf>
  </cellXfs>
  <cellStyles count="17">
    <cellStyle name="Comma_OSN" xfId="3"/>
    <cellStyle name="Currency_1.3.2" xfId="16"/>
    <cellStyle name="Navadno" xfId="0" builtinId="0"/>
    <cellStyle name="Navadno 2" xfId="11"/>
    <cellStyle name="Navadno 3" xfId="14"/>
    <cellStyle name="Normal_1.3.2" xfId="2"/>
    <cellStyle name="Normal_R 1,1" xfId="15"/>
    <cellStyle name="Slog 1" xfId="9"/>
    <cellStyle name="Vejica" xfId="1" builtinId="3"/>
    <cellStyle name="Vejica 2" xfId="6"/>
    <cellStyle name="Vejica 2 2" xfId="4"/>
    <cellStyle name="Vejica 2 2 2" xfId="13"/>
    <cellStyle name="Vejica 2 3" xfId="12"/>
    <cellStyle name="Vejica 3" xfId="10"/>
    <cellStyle name="Vejica 4" xfId="8"/>
    <cellStyle name="Vejica 4 2" xfId="7"/>
    <cellStyle name="Vejica 6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D23"/>
  <sheetViews>
    <sheetView view="pageBreakPreview" topLeftCell="B1" zoomScaleNormal="100" zoomScaleSheetLayoutView="100" workbookViewId="0">
      <selection activeCell="B11" sqref="B11"/>
    </sheetView>
  </sheetViews>
  <sheetFormatPr defaultRowHeight="14.25" x14ac:dyDescent="0.2"/>
  <cols>
    <col min="1" max="1" width="5.7109375" style="6" customWidth="1"/>
    <col min="2" max="2" width="47.5703125" style="8" customWidth="1"/>
    <col min="3" max="3" width="27.85546875" style="8" customWidth="1"/>
    <col min="4" max="4" width="6" style="8" customWidth="1"/>
    <col min="5" max="256" width="9.140625" style="8"/>
    <col min="257" max="257" width="5.7109375" style="8" customWidth="1"/>
    <col min="258" max="258" width="54.7109375" style="8" customWidth="1"/>
    <col min="259" max="259" width="41.7109375" style="8" customWidth="1"/>
    <col min="260" max="260" width="6" style="8" customWidth="1"/>
    <col min="261" max="512" width="9.140625" style="8"/>
    <col min="513" max="513" width="5.7109375" style="8" customWidth="1"/>
    <col min="514" max="514" width="54.7109375" style="8" customWidth="1"/>
    <col min="515" max="515" width="41.7109375" style="8" customWidth="1"/>
    <col min="516" max="516" width="6" style="8" customWidth="1"/>
    <col min="517" max="768" width="9.140625" style="8"/>
    <col min="769" max="769" width="5.7109375" style="8" customWidth="1"/>
    <col min="770" max="770" width="54.7109375" style="8" customWidth="1"/>
    <col min="771" max="771" width="41.7109375" style="8" customWidth="1"/>
    <col min="772" max="772" width="6" style="8" customWidth="1"/>
    <col min="773" max="1024" width="9.140625" style="8"/>
    <col min="1025" max="1025" width="5.7109375" style="8" customWidth="1"/>
    <col min="1026" max="1026" width="54.7109375" style="8" customWidth="1"/>
    <col min="1027" max="1027" width="41.7109375" style="8" customWidth="1"/>
    <col min="1028" max="1028" width="6" style="8" customWidth="1"/>
    <col min="1029" max="1280" width="9.140625" style="8"/>
    <col min="1281" max="1281" width="5.7109375" style="8" customWidth="1"/>
    <col min="1282" max="1282" width="54.7109375" style="8" customWidth="1"/>
    <col min="1283" max="1283" width="41.7109375" style="8" customWidth="1"/>
    <col min="1284" max="1284" width="6" style="8" customWidth="1"/>
    <col min="1285" max="1536" width="9.140625" style="8"/>
    <col min="1537" max="1537" width="5.7109375" style="8" customWidth="1"/>
    <col min="1538" max="1538" width="54.7109375" style="8" customWidth="1"/>
    <col min="1539" max="1539" width="41.7109375" style="8" customWidth="1"/>
    <col min="1540" max="1540" width="6" style="8" customWidth="1"/>
    <col min="1541" max="1792" width="9.140625" style="8"/>
    <col min="1793" max="1793" width="5.7109375" style="8" customWidth="1"/>
    <col min="1794" max="1794" width="54.7109375" style="8" customWidth="1"/>
    <col min="1795" max="1795" width="41.7109375" style="8" customWidth="1"/>
    <col min="1796" max="1796" width="6" style="8" customWidth="1"/>
    <col min="1797" max="2048" width="9.140625" style="8"/>
    <col min="2049" max="2049" width="5.7109375" style="8" customWidth="1"/>
    <col min="2050" max="2050" width="54.7109375" style="8" customWidth="1"/>
    <col min="2051" max="2051" width="41.7109375" style="8" customWidth="1"/>
    <col min="2052" max="2052" width="6" style="8" customWidth="1"/>
    <col min="2053" max="2304" width="9.140625" style="8"/>
    <col min="2305" max="2305" width="5.7109375" style="8" customWidth="1"/>
    <col min="2306" max="2306" width="54.7109375" style="8" customWidth="1"/>
    <col min="2307" max="2307" width="41.7109375" style="8" customWidth="1"/>
    <col min="2308" max="2308" width="6" style="8" customWidth="1"/>
    <col min="2309" max="2560" width="9.140625" style="8"/>
    <col min="2561" max="2561" width="5.7109375" style="8" customWidth="1"/>
    <col min="2562" max="2562" width="54.7109375" style="8" customWidth="1"/>
    <col min="2563" max="2563" width="41.7109375" style="8" customWidth="1"/>
    <col min="2564" max="2564" width="6" style="8" customWidth="1"/>
    <col min="2565" max="2816" width="9.140625" style="8"/>
    <col min="2817" max="2817" width="5.7109375" style="8" customWidth="1"/>
    <col min="2818" max="2818" width="54.7109375" style="8" customWidth="1"/>
    <col min="2819" max="2819" width="41.7109375" style="8" customWidth="1"/>
    <col min="2820" max="2820" width="6" style="8" customWidth="1"/>
    <col min="2821" max="3072" width="9.140625" style="8"/>
    <col min="3073" max="3073" width="5.7109375" style="8" customWidth="1"/>
    <col min="3074" max="3074" width="54.7109375" style="8" customWidth="1"/>
    <col min="3075" max="3075" width="41.7109375" style="8" customWidth="1"/>
    <col min="3076" max="3076" width="6" style="8" customWidth="1"/>
    <col min="3077" max="3328" width="9.140625" style="8"/>
    <col min="3329" max="3329" width="5.7109375" style="8" customWidth="1"/>
    <col min="3330" max="3330" width="54.7109375" style="8" customWidth="1"/>
    <col min="3331" max="3331" width="41.7109375" style="8" customWidth="1"/>
    <col min="3332" max="3332" width="6" style="8" customWidth="1"/>
    <col min="3333" max="3584" width="9.140625" style="8"/>
    <col min="3585" max="3585" width="5.7109375" style="8" customWidth="1"/>
    <col min="3586" max="3586" width="54.7109375" style="8" customWidth="1"/>
    <col min="3587" max="3587" width="41.7109375" style="8" customWidth="1"/>
    <col min="3588" max="3588" width="6" style="8" customWidth="1"/>
    <col min="3589" max="3840" width="9.140625" style="8"/>
    <col min="3841" max="3841" width="5.7109375" style="8" customWidth="1"/>
    <col min="3842" max="3842" width="54.7109375" style="8" customWidth="1"/>
    <col min="3843" max="3843" width="41.7109375" style="8" customWidth="1"/>
    <col min="3844" max="3844" width="6" style="8" customWidth="1"/>
    <col min="3845" max="4096" width="9.140625" style="8"/>
    <col min="4097" max="4097" width="5.7109375" style="8" customWidth="1"/>
    <col min="4098" max="4098" width="54.7109375" style="8" customWidth="1"/>
    <col min="4099" max="4099" width="41.7109375" style="8" customWidth="1"/>
    <col min="4100" max="4100" width="6" style="8" customWidth="1"/>
    <col min="4101" max="4352" width="9.140625" style="8"/>
    <col min="4353" max="4353" width="5.7109375" style="8" customWidth="1"/>
    <col min="4354" max="4354" width="54.7109375" style="8" customWidth="1"/>
    <col min="4355" max="4355" width="41.7109375" style="8" customWidth="1"/>
    <col min="4356" max="4356" width="6" style="8" customWidth="1"/>
    <col min="4357" max="4608" width="9.140625" style="8"/>
    <col min="4609" max="4609" width="5.7109375" style="8" customWidth="1"/>
    <col min="4610" max="4610" width="54.7109375" style="8" customWidth="1"/>
    <col min="4611" max="4611" width="41.7109375" style="8" customWidth="1"/>
    <col min="4612" max="4612" width="6" style="8" customWidth="1"/>
    <col min="4613" max="4864" width="9.140625" style="8"/>
    <col min="4865" max="4865" width="5.7109375" style="8" customWidth="1"/>
    <col min="4866" max="4866" width="54.7109375" style="8" customWidth="1"/>
    <col min="4867" max="4867" width="41.7109375" style="8" customWidth="1"/>
    <col min="4868" max="4868" width="6" style="8" customWidth="1"/>
    <col min="4869" max="5120" width="9.140625" style="8"/>
    <col min="5121" max="5121" width="5.7109375" style="8" customWidth="1"/>
    <col min="5122" max="5122" width="54.7109375" style="8" customWidth="1"/>
    <col min="5123" max="5123" width="41.7109375" style="8" customWidth="1"/>
    <col min="5124" max="5124" width="6" style="8" customWidth="1"/>
    <col min="5125" max="5376" width="9.140625" style="8"/>
    <col min="5377" max="5377" width="5.7109375" style="8" customWidth="1"/>
    <col min="5378" max="5378" width="54.7109375" style="8" customWidth="1"/>
    <col min="5379" max="5379" width="41.7109375" style="8" customWidth="1"/>
    <col min="5380" max="5380" width="6" style="8" customWidth="1"/>
    <col min="5381" max="5632" width="9.140625" style="8"/>
    <col min="5633" max="5633" width="5.7109375" style="8" customWidth="1"/>
    <col min="5634" max="5634" width="54.7109375" style="8" customWidth="1"/>
    <col min="5635" max="5635" width="41.7109375" style="8" customWidth="1"/>
    <col min="5636" max="5636" width="6" style="8" customWidth="1"/>
    <col min="5637" max="5888" width="9.140625" style="8"/>
    <col min="5889" max="5889" width="5.7109375" style="8" customWidth="1"/>
    <col min="5890" max="5890" width="54.7109375" style="8" customWidth="1"/>
    <col min="5891" max="5891" width="41.7109375" style="8" customWidth="1"/>
    <col min="5892" max="5892" width="6" style="8" customWidth="1"/>
    <col min="5893" max="6144" width="9.140625" style="8"/>
    <col min="6145" max="6145" width="5.7109375" style="8" customWidth="1"/>
    <col min="6146" max="6146" width="54.7109375" style="8" customWidth="1"/>
    <col min="6147" max="6147" width="41.7109375" style="8" customWidth="1"/>
    <col min="6148" max="6148" width="6" style="8" customWidth="1"/>
    <col min="6149" max="6400" width="9.140625" style="8"/>
    <col min="6401" max="6401" width="5.7109375" style="8" customWidth="1"/>
    <col min="6402" max="6402" width="54.7109375" style="8" customWidth="1"/>
    <col min="6403" max="6403" width="41.7109375" style="8" customWidth="1"/>
    <col min="6404" max="6404" width="6" style="8" customWidth="1"/>
    <col min="6405" max="6656" width="9.140625" style="8"/>
    <col min="6657" max="6657" width="5.7109375" style="8" customWidth="1"/>
    <col min="6658" max="6658" width="54.7109375" style="8" customWidth="1"/>
    <col min="6659" max="6659" width="41.7109375" style="8" customWidth="1"/>
    <col min="6660" max="6660" width="6" style="8" customWidth="1"/>
    <col min="6661" max="6912" width="9.140625" style="8"/>
    <col min="6913" max="6913" width="5.7109375" style="8" customWidth="1"/>
    <col min="6914" max="6914" width="54.7109375" style="8" customWidth="1"/>
    <col min="6915" max="6915" width="41.7109375" style="8" customWidth="1"/>
    <col min="6916" max="6916" width="6" style="8" customWidth="1"/>
    <col min="6917" max="7168" width="9.140625" style="8"/>
    <col min="7169" max="7169" width="5.7109375" style="8" customWidth="1"/>
    <col min="7170" max="7170" width="54.7109375" style="8" customWidth="1"/>
    <col min="7171" max="7171" width="41.7109375" style="8" customWidth="1"/>
    <col min="7172" max="7172" width="6" style="8" customWidth="1"/>
    <col min="7173" max="7424" width="9.140625" style="8"/>
    <col min="7425" max="7425" width="5.7109375" style="8" customWidth="1"/>
    <col min="7426" max="7426" width="54.7109375" style="8" customWidth="1"/>
    <col min="7427" max="7427" width="41.7109375" style="8" customWidth="1"/>
    <col min="7428" max="7428" width="6" style="8" customWidth="1"/>
    <col min="7429" max="7680" width="9.140625" style="8"/>
    <col min="7681" max="7681" width="5.7109375" style="8" customWidth="1"/>
    <col min="7682" max="7682" width="54.7109375" style="8" customWidth="1"/>
    <col min="7683" max="7683" width="41.7109375" style="8" customWidth="1"/>
    <col min="7684" max="7684" width="6" style="8" customWidth="1"/>
    <col min="7685" max="7936" width="9.140625" style="8"/>
    <col min="7937" max="7937" width="5.7109375" style="8" customWidth="1"/>
    <col min="7938" max="7938" width="54.7109375" style="8" customWidth="1"/>
    <col min="7939" max="7939" width="41.7109375" style="8" customWidth="1"/>
    <col min="7940" max="7940" width="6" style="8" customWidth="1"/>
    <col min="7941" max="8192" width="9.140625" style="8"/>
    <col min="8193" max="8193" width="5.7109375" style="8" customWidth="1"/>
    <col min="8194" max="8194" width="54.7109375" style="8" customWidth="1"/>
    <col min="8195" max="8195" width="41.7109375" style="8" customWidth="1"/>
    <col min="8196" max="8196" width="6" style="8" customWidth="1"/>
    <col min="8197" max="8448" width="9.140625" style="8"/>
    <col min="8449" max="8449" width="5.7109375" style="8" customWidth="1"/>
    <col min="8450" max="8450" width="54.7109375" style="8" customWidth="1"/>
    <col min="8451" max="8451" width="41.7109375" style="8" customWidth="1"/>
    <col min="8452" max="8452" width="6" style="8" customWidth="1"/>
    <col min="8453" max="8704" width="9.140625" style="8"/>
    <col min="8705" max="8705" width="5.7109375" style="8" customWidth="1"/>
    <col min="8706" max="8706" width="54.7109375" style="8" customWidth="1"/>
    <col min="8707" max="8707" width="41.7109375" style="8" customWidth="1"/>
    <col min="8708" max="8708" width="6" style="8" customWidth="1"/>
    <col min="8709" max="8960" width="9.140625" style="8"/>
    <col min="8961" max="8961" width="5.7109375" style="8" customWidth="1"/>
    <col min="8962" max="8962" width="54.7109375" style="8" customWidth="1"/>
    <col min="8963" max="8963" width="41.7109375" style="8" customWidth="1"/>
    <col min="8964" max="8964" width="6" style="8" customWidth="1"/>
    <col min="8965" max="9216" width="9.140625" style="8"/>
    <col min="9217" max="9217" width="5.7109375" style="8" customWidth="1"/>
    <col min="9218" max="9218" width="54.7109375" style="8" customWidth="1"/>
    <col min="9219" max="9219" width="41.7109375" style="8" customWidth="1"/>
    <col min="9220" max="9220" width="6" style="8" customWidth="1"/>
    <col min="9221" max="9472" width="9.140625" style="8"/>
    <col min="9473" max="9473" width="5.7109375" style="8" customWidth="1"/>
    <col min="9474" max="9474" width="54.7109375" style="8" customWidth="1"/>
    <col min="9475" max="9475" width="41.7109375" style="8" customWidth="1"/>
    <col min="9476" max="9476" width="6" style="8" customWidth="1"/>
    <col min="9477" max="9728" width="9.140625" style="8"/>
    <col min="9729" max="9729" width="5.7109375" style="8" customWidth="1"/>
    <col min="9730" max="9730" width="54.7109375" style="8" customWidth="1"/>
    <col min="9731" max="9731" width="41.7109375" style="8" customWidth="1"/>
    <col min="9732" max="9732" width="6" style="8" customWidth="1"/>
    <col min="9733" max="9984" width="9.140625" style="8"/>
    <col min="9985" max="9985" width="5.7109375" style="8" customWidth="1"/>
    <col min="9986" max="9986" width="54.7109375" style="8" customWidth="1"/>
    <col min="9987" max="9987" width="41.7109375" style="8" customWidth="1"/>
    <col min="9988" max="9988" width="6" style="8" customWidth="1"/>
    <col min="9989" max="10240" width="9.140625" style="8"/>
    <col min="10241" max="10241" width="5.7109375" style="8" customWidth="1"/>
    <col min="10242" max="10242" width="54.7109375" style="8" customWidth="1"/>
    <col min="10243" max="10243" width="41.7109375" style="8" customWidth="1"/>
    <col min="10244" max="10244" width="6" style="8" customWidth="1"/>
    <col min="10245" max="10496" width="9.140625" style="8"/>
    <col min="10497" max="10497" width="5.7109375" style="8" customWidth="1"/>
    <col min="10498" max="10498" width="54.7109375" style="8" customWidth="1"/>
    <col min="10499" max="10499" width="41.7109375" style="8" customWidth="1"/>
    <col min="10500" max="10500" width="6" style="8" customWidth="1"/>
    <col min="10501" max="10752" width="9.140625" style="8"/>
    <col min="10753" max="10753" width="5.7109375" style="8" customWidth="1"/>
    <col min="10754" max="10754" width="54.7109375" style="8" customWidth="1"/>
    <col min="10755" max="10755" width="41.7109375" style="8" customWidth="1"/>
    <col min="10756" max="10756" width="6" style="8" customWidth="1"/>
    <col min="10757" max="11008" width="9.140625" style="8"/>
    <col min="11009" max="11009" width="5.7109375" style="8" customWidth="1"/>
    <col min="11010" max="11010" width="54.7109375" style="8" customWidth="1"/>
    <col min="11011" max="11011" width="41.7109375" style="8" customWidth="1"/>
    <col min="11012" max="11012" width="6" style="8" customWidth="1"/>
    <col min="11013" max="11264" width="9.140625" style="8"/>
    <col min="11265" max="11265" width="5.7109375" style="8" customWidth="1"/>
    <col min="11266" max="11266" width="54.7109375" style="8" customWidth="1"/>
    <col min="11267" max="11267" width="41.7109375" style="8" customWidth="1"/>
    <col min="11268" max="11268" width="6" style="8" customWidth="1"/>
    <col min="11269" max="11520" width="9.140625" style="8"/>
    <col min="11521" max="11521" width="5.7109375" style="8" customWidth="1"/>
    <col min="11522" max="11522" width="54.7109375" style="8" customWidth="1"/>
    <col min="11523" max="11523" width="41.7109375" style="8" customWidth="1"/>
    <col min="11524" max="11524" width="6" style="8" customWidth="1"/>
    <col min="11525" max="11776" width="9.140625" style="8"/>
    <col min="11777" max="11777" width="5.7109375" style="8" customWidth="1"/>
    <col min="11778" max="11778" width="54.7109375" style="8" customWidth="1"/>
    <col min="11779" max="11779" width="41.7109375" style="8" customWidth="1"/>
    <col min="11780" max="11780" width="6" style="8" customWidth="1"/>
    <col min="11781" max="12032" width="9.140625" style="8"/>
    <col min="12033" max="12033" width="5.7109375" style="8" customWidth="1"/>
    <col min="12034" max="12034" width="54.7109375" style="8" customWidth="1"/>
    <col min="12035" max="12035" width="41.7109375" style="8" customWidth="1"/>
    <col min="12036" max="12036" width="6" style="8" customWidth="1"/>
    <col min="12037" max="12288" width="9.140625" style="8"/>
    <col min="12289" max="12289" width="5.7109375" style="8" customWidth="1"/>
    <col min="12290" max="12290" width="54.7109375" style="8" customWidth="1"/>
    <col min="12291" max="12291" width="41.7109375" style="8" customWidth="1"/>
    <col min="12292" max="12292" width="6" style="8" customWidth="1"/>
    <col min="12293" max="12544" width="9.140625" style="8"/>
    <col min="12545" max="12545" width="5.7109375" style="8" customWidth="1"/>
    <col min="12546" max="12546" width="54.7109375" style="8" customWidth="1"/>
    <col min="12547" max="12547" width="41.7109375" style="8" customWidth="1"/>
    <col min="12548" max="12548" width="6" style="8" customWidth="1"/>
    <col min="12549" max="12800" width="9.140625" style="8"/>
    <col min="12801" max="12801" width="5.7109375" style="8" customWidth="1"/>
    <col min="12802" max="12802" width="54.7109375" style="8" customWidth="1"/>
    <col min="12803" max="12803" width="41.7109375" style="8" customWidth="1"/>
    <col min="12804" max="12804" width="6" style="8" customWidth="1"/>
    <col min="12805" max="13056" width="9.140625" style="8"/>
    <col min="13057" max="13057" width="5.7109375" style="8" customWidth="1"/>
    <col min="13058" max="13058" width="54.7109375" style="8" customWidth="1"/>
    <col min="13059" max="13059" width="41.7109375" style="8" customWidth="1"/>
    <col min="13060" max="13060" width="6" style="8" customWidth="1"/>
    <col min="13061" max="13312" width="9.140625" style="8"/>
    <col min="13313" max="13313" width="5.7109375" style="8" customWidth="1"/>
    <col min="13314" max="13314" width="54.7109375" style="8" customWidth="1"/>
    <col min="13315" max="13315" width="41.7109375" style="8" customWidth="1"/>
    <col min="13316" max="13316" width="6" style="8" customWidth="1"/>
    <col min="13317" max="13568" width="9.140625" style="8"/>
    <col min="13569" max="13569" width="5.7109375" style="8" customWidth="1"/>
    <col min="13570" max="13570" width="54.7109375" style="8" customWidth="1"/>
    <col min="13571" max="13571" width="41.7109375" style="8" customWidth="1"/>
    <col min="13572" max="13572" width="6" style="8" customWidth="1"/>
    <col min="13573" max="13824" width="9.140625" style="8"/>
    <col min="13825" max="13825" width="5.7109375" style="8" customWidth="1"/>
    <col min="13826" max="13826" width="54.7109375" style="8" customWidth="1"/>
    <col min="13827" max="13827" width="41.7109375" style="8" customWidth="1"/>
    <col min="13828" max="13828" width="6" style="8" customWidth="1"/>
    <col min="13829" max="14080" width="9.140625" style="8"/>
    <col min="14081" max="14081" width="5.7109375" style="8" customWidth="1"/>
    <col min="14082" max="14082" width="54.7109375" style="8" customWidth="1"/>
    <col min="14083" max="14083" width="41.7109375" style="8" customWidth="1"/>
    <col min="14084" max="14084" width="6" style="8" customWidth="1"/>
    <col min="14085" max="14336" width="9.140625" style="8"/>
    <col min="14337" max="14337" width="5.7109375" style="8" customWidth="1"/>
    <col min="14338" max="14338" width="54.7109375" style="8" customWidth="1"/>
    <col min="14339" max="14339" width="41.7109375" style="8" customWidth="1"/>
    <col min="14340" max="14340" width="6" style="8" customWidth="1"/>
    <col min="14341" max="14592" width="9.140625" style="8"/>
    <col min="14593" max="14593" width="5.7109375" style="8" customWidth="1"/>
    <col min="14594" max="14594" width="54.7109375" style="8" customWidth="1"/>
    <col min="14595" max="14595" width="41.7109375" style="8" customWidth="1"/>
    <col min="14596" max="14596" width="6" style="8" customWidth="1"/>
    <col min="14597" max="14848" width="9.140625" style="8"/>
    <col min="14849" max="14849" width="5.7109375" style="8" customWidth="1"/>
    <col min="14850" max="14850" width="54.7109375" style="8" customWidth="1"/>
    <col min="14851" max="14851" width="41.7109375" style="8" customWidth="1"/>
    <col min="14852" max="14852" width="6" style="8" customWidth="1"/>
    <col min="14853" max="15104" width="9.140625" style="8"/>
    <col min="15105" max="15105" width="5.7109375" style="8" customWidth="1"/>
    <col min="15106" max="15106" width="54.7109375" style="8" customWidth="1"/>
    <col min="15107" max="15107" width="41.7109375" style="8" customWidth="1"/>
    <col min="15108" max="15108" width="6" style="8" customWidth="1"/>
    <col min="15109" max="15360" width="9.140625" style="8"/>
    <col min="15361" max="15361" width="5.7109375" style="8" customWidth="1"/>
    <col min="15362" max="15362" width="54.7109375" style="8" customWidth="1"/>
    <col min="15363" max="15363" width="41.7109375" style="8" customWidth="1"/>
    <col min="15364" max="15364" width="6" style="8" customWidth="1"/>
    <col min="15365" max="15616" width="9.140625" style="8"/>
    <col min="15617" max="15617" width="5.7109375" style="8" customWidth="1"/>
    <col min="15618" max="15618" width="54.7109375" style="8" customWidth="1"/>
    <col min="15619" max="15619" width="41.7109375" style="8" customWidth="1"/>
    <col min="15620" max="15620" width="6" style="8" customWidth="1"/>
    <col min="15621" max="15872" width="9.140625" style="8"/>
    <col min="15873" max="15873" width="5.7109375" style="8" customWidth="1"/>
    <col min="15874" max="15874" width="54.7109375" style="8" customWidth="1"/>
    <col min="15875" max="15875" width="41.7109375" style="8" customWidth="1"/>
    <col min="15876" max="15876" width="6" style="8" customWidth="1"/>
    <col min="15877" max="16128" width="9.140625" style="8"/>
    <col min="16129" max="16129" width="5.7109375" style="8" customWidth="1"/>
    <col min="16130" max="16130" width="54.7109375" style="8" customWidth="1"/>
    <col min="16131" max="16131" width="41.7109375" style="8" customWidth="1"/>
    <col min="16132" max="16132" width="6" style="8" customWidth="1"/>
    <col min="16133" max="16384" width="9.140625" style="8"/>
  </cols>
  <sheetData>
    <row r="7" spans="1:4" x14ac:dyDescent="0.2">
      <c r="B7" s="7"/>
    </row>
    <row r="8" spans="1:4" x14ac:dyDescent="0.2">
      <c r="A8" s="9"/>
      <c r="B8" s="10"/>
    </row>
    <row r="9" spans="1:4" x14ac:dyDescent="0.2">
      <c r="A9" s="11"/>
      <c r="B9" s="10"/>
    </row>
    <row r="10" spans="1:4" x14ac:dyDescent="0.2">
      <c r="A10" s="11"/>
      <c r="B10" s="10"/>
    </row>
    <row r="11" spans="1:4" ht="18" x14ac:dyDescent="0.25">
      <c r="A11" s="12"/>
      <c r="B11" s="13" t="s">
        <v>48</v>
      </c>
      <c r="C11" s="14"/>
    </row>
    <row r="12" spans="1:4" x14ac:dyDescent="0.2">
      <c r="B12" s="15"/>
      <c r="C12" s="14"/>
    </row>
    <row r="13" spans="1:4" x14ac:dyDescent="0.2">
      <c r="B13" s="15"/>
      <c r="C13" s="14"/>
    </row>
    <row r="14" spans="1:4" ht="15" x14ac:dyDescent="0.25">
      <c r="B14" s="16" t="s">
        <v>47</v>
      </c>
      <c r="C14" s="14">
        <f>+'obstojec objekt CN'!F60</f>
        <v>0</v>
      </c>
      <c r="D14" s="17"/>
    </row>
    <row r="15" spans="1:4" ht="15" x14ac:dyDescent="0.25">
      <c r="B15" s="18"/>
      <c r="C15" s="14"/>
      <c r="D15" s="17"/>
    </row>
    <row r="16" spans="1:4" ht="15" x14ac:dyDescent="0.25">
      <c r="B16" s="18"/>
      <c r="C16" s="14"/>
      <c r="D16" s="17"/>
    </row>
    <row r="17" spans="2:4" ht="15" x14ac:dyDescent="0.25">
      <c r="B17" s="18"/>
      <c r="C17" s="19"/>
      <c r="D17" s="17"/>
    </row>
    <row r="18" spans="2:4" x14ac:dyDescent="0.2">
      <c r="B18" s="20" t="s">
        <v>29</v>
      </c>
      <c r="C18" s="21">
        <f>SUM(C14:C16)</f>
        <v>0</v>
      </c>
      <c r="D18" s="22"/>
    </row>
    <row r="19" spans="2:4" x14ac:dyDescent="0.2">
      <c r="B19" s="18"/>
      <c r="C19" s="23"/>
    </row>
    <row r="20" spans="2:4" x14ac:dyDescent="0.2">
      <c r="B20" s="24" t="s">
        <v>30</v>
      </c>
      <c r="C20" s="14">
        <f>+C18*0.22</f>
        <v>0</v>
      </c>
      <c r="D20" s="25"/>
    </row>
    <row r="21" spans="2:4" x14ac:dyDescent="0.2">
      <c r="C21" s="26"/>
      <c r="D21" s="25"/>
    </row>
    <row r="22" spans="2:4" x14ac:dyDescent="0.2">
      <c r="B22" s="27" t="s">
        <v>31</v>
      </c>
      <c r="C22" s="21">
        <f>+C20+C18</f>
        <v>0</v>
      </c>
      <c r="D22" s="25"/>
    </row>
    <row r="23" spans="2:4" ht="15" x14ac:dyDescent="0.25">
      <c r="B23" s="28"/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4"/>
  <sheetViews>
    <sheetView tabSelected="1" view="pageBreakPreview" zoomScaleNormal="85" zoomScaleSheetLayoutView="100" zoomScalePageLayoutView="70" workbookViewId="0">
      <selection activeCell="E6" sqref="E6"/>
    </sheetView>
  </sheetViews>
  <sheetFormatPr defaultColWidth="9.140625" defaultRowHeight="12.75" x14ac:dyDescent="0.2"/>
  <cols>
    <col min="1" max="1" width="7" style="41" customWidth="1"/>
    <col min="2" max="2" width="41.7109375" style="41" customWidth="1"/>
    <col min="3" max="3" width="7.85546875" style="41" customWidth="1"/>
    <col min="4" max="4" width="9.85546875" style="33" customWidth="1"/>
    <col min="5" max="5" width="15.85546875" style="4" customWidth="1"/>
    <col min="6" max="6" width="14.42578125" style="33" customWidth="1"/>
    <col min="7" max="7" width="9.140625" style="34"/>
    <col min="8" max="13" width="0" style="34" hidden="1" customWidth="1"/>
    <col min="14" max="16384" width="9.140625" style="34"/>
  </cols>
  <sheetData>
    <row r="1" spans="1:6" x14ac:dyDescent="0.2">
      <c r="A1" s="29"/>
      <c r="B1" s="30"/>
      <c r="C1" s="31"/>
      <c r="D1" s="32"/>
      <c r="E1" s="1"/>
    </row>
    <row r="2" spans="1:6" x14ac:dyDescent="0.2">
      <c r="A2" s="35" t="s">
        <v>46</v>
      </c>
      <c r="B2" s="36" t="s">
        <v>47</v>
      </c>
      <c r="C2" s="37"/>
      <c r="D2" s="38"/>
      <c r="E2" s="67"/>
      <c r="F2" s="39"/>
    </row>
    <row r="3" spans="1:6" ht="15.75" x14ac:dyDescent="0.25">
      <c r="A3" s="40"/>
      <c r="B3" s="40"/>
    </row>
    <row r="4" spans="1:6" x14ac:dyDescent="0.2">
      <c r="A4" s="43" t="s">
        <v>13</v>
      </c>
      <c r="B4" s="44" t="s">
        <v>14</v>
      </c>
      <c r="C4" s="45" t="s">
        <v>15</v>
      </c>
      <c r="D4" s="46" t="s">
        <v>16</v>
      </c>
      <c r="E4" s="5" t="s">
        <v>17</v>
      </c>
      <c r="F4" s="47" t="s">
        <v>18</v>
      </c>
    </row>
    <row r="5" spans="1:6" ht="15.75" x14ac:dyDescent="0.25">
      <c r="A5" s="40"/>
      <c r="B5" s="40"/>
    </row>
    <row r="6" spans="1:6" ht="289.5" customHeight="1" x14ac:dyDescent="0.25">
      <c r="A6" s="40"/>
      <c r="B6" s="48" t="s">
        <v>55</v>
      </c>
      <c r="F6" s="49"/>
    </row>
    <row r="7" spans="1:6" ht="98.25" customHeight="1" x14ac:dyDescent="0.25">
      <c r="A7" s="40"/>
      <c r="B7" s="50" t="s">
        <v>56</v>
      </c>
      <c r="F7" s="49"/>
    </row>
    <row r="8" spans="1:6" ht="15.75" x14ac:dyDescent="0.25">
      <c r="A8" s="40"/>
      <c r="B8" s="40"/>
      <c r="F8" s="49"/>
    </row>
    <row r="9" spans="1:6" ht="15.75" x14ac:dyDescent="0.25">
      <c r="A9" s="40"/>
      <c r="B9" s="40"/>
      <c r="F9" s="49"/>
    </row>
    <row r="10" spans="1:6" ht="51" x14ac:dyDescent="0.2">
      <c r="A10" s="51" t="s">
        <v>0</v>
      </c>
      <c r="B10" s="50" t="s">
        <v>53</v>
      </c>
      <c r="C10" s="52"/>
      <c r="D10" s="53"/>
      <c r="E10" s="2"/>
      <c r="F10" s="55"/>
    </row>
    <row r="11" spans="1:6" x14ac:dyDescent="0.2">
      <c r="A11" s="51"/>
      <c r="B11" s="56"/>
      <c r="C11" s="52" t="s">
        <v>21</v>
      </c>
      <c r="D11" s="53">
        <v>1</v>
      </c>
      <c r="E11" s="2">
        <v>0</v>
      </c>
      <c r="F11" s="54">
        <f>E11*D11</f>
        <v>0</v>
      </c>
    </row>
    <row r="12" spans="1:6" x14ac:dyDescent="0.2">
      <c r="A12" s="51"/>
      <c r="B12" s="56"/>
      <c r="C12" s="52"/>
      <c r="D12" s="53"/>
      <c r="E12" s="2"/>
      <c r="F12" s="55"/>
    </row>
    <row r="13" spans="1:6" ht="51" x14ac:dyDescent="0.2">
      <c r="A13" s="51" t="s">
        <v>1</v>
      </c>
      <c r="B13" s="50" t="s">
        <v>22</v>
      </c>
      <c r="C13" s="52"/>
      <c r="D13" s="53"/>
      <c r="E13" s="2"/>
      <c r="F13" s="55"/>
    </row>
    <row r="14" spans="1:6" x14ac:dyDescent="0.2">
      <c r="A14" s="51"/>
      <c r="B14" s="57" t="s">
        <v>34</v>
      </c>
      <c r="C14" s="52"/>
      <c r="D14" s="53"/>
      <c r="E14" s="2"/>
      <c r="F14" s="55"/>
    </row>
    <row r="15" spans="1:6" x14ac:dyDescent="0.2">
      <c r="A15" s="51"/>
      <c r="B15" s="57" t="s">
        <v>33</v>
      </c>
      <c r="C15" s="52"/>
      <c r="D15" s="53"/>
      <c r="E15" s="2"/>
      <c r="F15" s="55"/>
    </row>
    <row r="16" spans="1:6" x14ac:dyDescent="0.2">
      <c r="A16" s="51"/>
      <c r="B16" s="57" t="s">
        <v>32</v>
      </c>
      <c r="C16" s="52"/>
      <c r="D16" s="53"/>
      <c r="E16" s="2"/>
      <c r="F16" s="55"/>
    </row>
    <row r="17" spans="1:6" x14ac:dyDescent="0.2">
      <c r="A17" s="51"/>
      <c r="B17" s="57" t="s">
        <v>35</v>
      </c>
      <c r="C17" s="52"/>
      <c r="D17" s="53"/>
      <c r="E17" s="2"/>
      <c r="F17" s="55"/>
    </row>
    <row r="18" spans="1:6" x14ac:dyDescent="0.2">
      <c r="A18" s="51"/>
      <c r="B18" s="57" t="s">
        <v>36</v>
      </c>
      <c r="C18" s="52"/>
      <c r="D18" s="53"/>
      <c r="E18" s="2"/>
      <c r="F18" s="55"/>
    </row>
    <row r="19" spans="1:6" x14ac:dyDescent="0.2">
      <c r="A19" s="51"/>
      <c r="B19" s="57" t="s">
        <v>37</v>
      </c>
      <c r="C19" s="52"/>
      <c r="D19" s="53"/>
      <c r="E19" s="2"/>
      <c r="F19" s="55"/>
    </row>
    <row r="20" spans="1:6" x14ac:dyDescent="0.2">
      <c r="A20" s="51"/>
      <c r="B20" s="57" t="s">
        <v>38</v>
      </c>
      <c r="C20" s="52"/>
      <c r="D20" s="53"/>
      <c r="E20" s="2"/>
      <c r="F20" s="55"/>
    </row>
    <row r="21" spans="1:6" x14ac:dyDescent="0.2">
      <c r="A21" s="51"/>
      <c r="B21" s="57" t="s">
        <v>39</v>
      </c>
      <c r="C21" s="52"/>
      <c r="D21" s="53"/>
      <c r="E21" s="2"/>
      <c r="F21" s="55"/>
    </row>
    <row r="22" spans="1:6" x14ac:dyDescent="0.2">
      <c r="A22" s="51"/>
      <c r="B22" s="56"/>
      <c r="C22" s="52" t="s">
        <v>11</v>
      </c>
      <c r="D22" s="53">
        <v>2850</v>
      </c>
      <c r="E22" s="2">
        <v>0</v>
      </c>
      <c r="F22" s="54">
        <f t="shared" ref="F22" si="0">E22*D22</f>
        <v>0</v>
      </c>
    </row>
    <row r="23" spans="1:6" x14ac:dyDescent="0.2">
      <c r="A23" s="51"/>
      <c r="B23" s="50"/>
      <c r="C23" s="52"/>
      <c r="D23" s="53"/>
      <c r="E23" s="2"/>
      <c r="F23" s="55"/>
    </row>
    <row r="24" spans="1:6" ht="25.5" x14ac:dyDescent="0.2">
      <c r="A24" s="51" t="s">
        <v>25</v>
      </c>
      <c r="B24" s="50" t="s">
        <v>40</v>
      </c>
      <c r="C24" s="52"/>
      <c r="D24" s="53"/>
      <c r="E24" s="2"/>
      <c r="F24" s="55"/>
    </row>
    <row r="25" spans="1:6" ht="14.25" x14ac:dyDescent="0.2">
      <c r="A25" s="51"/>
      <c r="B25" s="56"/>
      <c r="C25" s="52" t="s">
        <v>5</v>
      </c>
      <c r="D25" s="53">
        <f>145*0.2</f>
        <v>29</v>
      </c>
      <c r="E25" s="2">
        <v>0</v>
      </c>
      <c r="F25" s="54">
        <f t="shared" ref="F25:F37" si="1">E25*D25</f>
        <v>0</v>
      </c>
    </row>
    <row r="26" spans="1:6" x14ac:dyDescent="0.2">
      <c r="A26" s="51"/>
      <c r="B26" s="56"/>
      <c r="C26" s="52"/>
      <c r="D26" s="53"/>
      <c r="E26" s="2"/>
      <c r="F26" s="54"/>
    </row>
    <row r="27" spans="1:6" ht="25.5" x14ac:dyDescent="0.2">
      <c r="A27" s="51" t="s">
        <v>2</v>
      </c>
      <c r="B27" s="50" t="s">
        <v>41</v>
      </c>
      <c r="C27" s="52"/>
      <c r="D27" s="53"/>
      <c r="E27" s="2"/>
      <c r="F27" s="54"/>
    </row>
    <row r="28" spans="1:6" x14ac:dyDescent="0.2">
      <c r="A28" s="51"/>
      <c r="B28" s="50"/>
      <c r="C28" s="52"/>
      <c r="D28" s="53"/>
      <c r="E28" s="2"/>
      <c r="F28" s="54"/>
    </row>
    <row r="29" spans="1:6" ht="14.25" x14ac:dyDescent="0.2">
      <c r="A29" s="51"/>
      <c r="B29" s="56"/>
      <c r="C29" s="52" t="s">
        <v>5</v>
      </c>
      <c r="D29" s="53">
        <f>88*0.2+2</f>
        <v>19.600000000000001</v>
      </c>
      <c r="E29" s="2">
        <v>0</v>
      </c>
      <c r="F29" s="54">
        <f>E29*D29</f>
        <v>0</v>
      </c>
    </row>
    <row r="30" spans="1:6" ht="25.5" x14ac:dyDescent="0.2">
      <c r="A30" s="51" t="s">
        <v>3</v>
      </c>
      <c r="B30" s="50" t="s">
        <v>42</v>
      </c>
      <c r="C30" s="52"/>
      <c r="D30" s="53"/>
      <c r="E30" s="2"/>
      <c r="F30" s="54"/>
    </row>
    <row r="31" spans="1:6" ht="14.25" x14ac:dyDescent="0.2">
      <c r="A31" s="51"/>
      <c r="B31" s="56"/>
      <c r="C31" s="52" t="s">
        <v>5</v>
      </c>
      <c r="D31" s="53">
        <f>95.2*0.2</f>
        <v>19.040000000000003</v>
      </c>
      <c r="E31" s="2">
        <v>0</v>
      </c>
      <c r="F31" s="54">
        <f>E31*D31</f>
        <v>0</v>
      </c>
    </row>
    <row r="32" spans="1:6" x14ac:dyDescent="0.2">
      <c r="A32" s="51"/>
      <c r="B32" s="56"/>
      <c r="C32" s="52"/>
      <c r="D32" s="53"/>
      <c r="E32" s="2"/>
      <c r="F32" s="54"/>
    </row>
    <row r="33" spans="1:11" ht="25.5" x14ac:dyDescent="0.2">
      <c r="A33" s="51" t="s">
        <v>4</v>
      </c>
      <c r="B33" s="50" t="s">
        <v>43</v>
      </c>
      <c r="C33" s="52"/>
      <c r="D33" s="53"/>
      <c r="E33" s="2"/>
      <c r="F33" s="54"/>
    </row>
    <row r="34" spans="1:11" ht="14.25" x14ac:dyDescent="0.2">
      <c r="A34" s="51"/>
      <c r="B34" s="56"/>
      <c r="C34" s="52" t="s">
        <v>5</v>
      </c>
      <c r="D34" s="53">
        <f>12.5*0.15+17.5*0.15</f>
        <v>4.5</v>
      </c>
      <c r="E34" s="2">
        <v>0</v>
      </c>
      <c r="F34" s="54">
        <f t="shared" si="1"/>
        <v>0</v>
      </c>
    </row>
    <row r="35" spans="1:11" x14ac:dyDescent="0.2">
      <c r="A35" s="51"/>
      <c r="B35" s="56"/>
      <c r="C35" s="52"/>
      <c r="D35" s="53"/>
      <c r="E35" s="2"/>
      <c r="F35" s="54"/>
    </row>
    <row r="36" spans="1:11" ht="25.5" x14ac:dyDescent="0.2">
      <c r="A36" s="51" t="s">
        <v>6</v>
      </c>
      <c r="B36" s="50" t="s">
        <v>28</v>
      </c>
      <c r="C36" s="52"/>
      <c r="D36" s="53"/>
      <c r="E36" s="2"/>
      <c r="F36" s="54"/>
    </row>
    <row r="37" spans="1:11" ht="14.25" x14ac:dyDescent="0.2">
      <c r="A37" s="51"/>
      <c r="B37" s="56"/>
      <c r="C37" s="52" t="s">
        <v>5</v>
      </c>
      <c r="D37" s="53">
        <f>30*0.2</f>
        <v>6</v>
      </c>
      <c r="E37" s="2">
        <v>0</v>
      </c>
      <c r="F37" s="54">
        <f t="shared" si="1"/>
        <v>0</v>
      </c>
    </row>
    <row r="38" spans="1:11" x14ac:dyDescent="0.2">
      <c r="A38" s="51"/>
      <c r="B38" s="56"/>
      <c r="C38" s="52"/>
      <c r="D38" s="53"/>
      <c r="E38" s="2"/>
      <c r="F38" s="54"/>
    </row>
    <row r="39" spans="1:11" ht="25.5" x14ac:dyDescent="0.2">
      <c r="A39" s="51" t="s">
        <v>7</v>
      </c>
      <c r="B39" s="50" t="s">
        <v>44</v>
      </c>
      <c r="C39" s="52"/>
      <c r="D39" s="53"/>
      <c r="E39" s="2"/>
      <c r="F39" s="54"/>
    </row>
    <row r="40" spans="1:11" ht="14.25" x14ac:dyDescent="0.2">
      <c r="A40" s="51"/>
      <c r="B40" s="56"/>
      <c r="C40" s="52" t="s">
        <v>5</v>
      </c>
      <c r="D40" s="53">
        <f>100*0.12</f>
        <v>12</v>
      </c>
      <c r="E40" s="2">
        <v>0</v>
      </c>
      <c r="F40" s="54">
        <f t="shared" ref="F40" si="2">E40*D40</f>
        <v>0</v>
      </c>
    </row>
    <row r="41" spans="1:11" x14ac:dyDescent="0.2">
      <c r="A41" s="51"/>
      <c r="B41" s="56"/>
      <c r="C41" s="52"/>
      <c r="D41" s="53"/>
      <c r="E41" s="2"/>
      <c r="F41" s="54"/>
    </row>
    <row r="42" spans="1:11" s="58" customFormat="1" ht="25.5" x14ac:dyDescent="0.2">
      <c r="A42" s="51" t="s">
        <v>8</v>
      </c>
      <c r="B42" s="50" t="s">
        <v>50</v>
      </c>
      <c r="C42" s="52"/>
      <c r="D42" s="53"/>
      <c r="E42" s="68"/>
      <c r="F42" s="54"/>
      <c r="K42" s="59" t="s">
        <v>24</v>
      </c>
    </row>
    <row r="43" spans="1:11" x14ac:dyDescent="0.2">
      <c r="A43" s="51"/>
      <c r="B43" s="56"/>
      <c r="C43" s="52" t="s">
        <v>49</v>
      </c>
      <c r="D43" s="53">
        <v>80</v>
      </c>
      <c r="E43" s="2">
        <v>0</v>
      </c>
      <c r="F43" s="54">
        <f t="shared" ref="F43" si="3">E43*D43</f>
        <v>0</v>
      </c>
      <c r="H43" s="33"/>
    </row>
    <row r="44" spans="1:11" x14ac:dyDescent="0.2">
      <c r="A44" s="51"/>
      <c r="B44" s="56"/>
      <c r="C44" s="52"/>
      <c r="D44" s="53"/>
      <c r="E44" s="2"/>
      <c r="F44" s="54"/>
      <c r="H44" s="33"/>
    </row>
    <row r="45" spans="1:11" ht="25.5" x14ac:dyDescent="0.2">
      <c r="A45" s="51" t="s">
        <v>12</v>
      </c>
      <c r="B45" s="50" t="s">
        <v>45</v>
      </c>
      <c r="C45" s="52"/>
      <c r="D45" s="53"/>
      <c r="E45" s="2"/>
      <c r="F45" s="54"/>
      <c r="H45" s="33"/>
    </row>
    <row r="46" spans="1:11" ht="14.25" x14ac:dyDescent="0.2">
      <c r="A46" s="51"/>
      <c r="B46" s="56"/>
      <c r="C46" s="52" t="s">
        <v>5</v>
      </c>
      <c r="D46" s="53">
        <f>+D40+D37+D34+D31+D29+D25</f>
        <v>90.140000000000015</v>
      </c>
      <c r="E46" s="2">
        <v>0</v>
      </c>
      <c r="F46" s="54">
        <f>+D46*E46</f>
        <v>0</v>
      </c>
      <c r="H46" s="33"/>
    </row>
    <row r="47" spans="1:11" x14ac:dyDescent="0.2">
      <c r="A47" s="51"/>
      <c r="B47" s="56"/>
      <c r="C47" s="52"/>
      <c r="D47" s="53"/>
      <c r="E47" s="2"/>
      <c r="F47" s="54"/>
      <c r="H47" s="33"/>
    </row>
    <row r="48" spans="1:11" ht="25.5" x14ac:dyDescent="0.2">
      <c r="A48" s="51" t="s">
        <v>9</v>
      </c>
      <c r="B48" s="50" t="s">
        <v>52</v>
      </c>
      <c r="C48" s="52"/>
      <c r="D48" s="53"/>
      <c r="E48" s="2"/>
      <c r="F48" s="54"/>
    </row>
    <row r="49" spans="1:7" x14ac:dyDescent="0.2">
      <c r="A49" s="51"/>
      <c r="B49" s="60"/>
      <c r="C49" s="52" t="s">
        <v>11</v>
      </c>
      <c r="D49" s="53">
        <v>2970</v>
      </c>
      <c r="E49" s="2">
        <v>0</v>
      </c>
      <c r="F49" s="54">
        <f t="shared" ref="F49" si="4">E49*D49</f>
        <v>0</v>
      </c>
    </row>
    <row r="50" spans="1:7" x14ac:dyDescent="0.2">
      <c r="A50" s="51"/>
      <c r="B50" s="56"/>
      <c r="C50" s="52"/>
      <c r="D50" s="53"/>
      <c r="E50" s="2"/>
      <c r="F50" s="54"/>
    </row>
    <row r="51" spans="1:7" s="58" customFormat="1" ht="38.25" x14ac:dyDescent="0.2">
      <c r="A51" s="51" t="s">
        <v>10</v>
      </c>
      <c r="B51" s="50" t="s">
        <v>19</v>
      </c>
      <c r="C51" s="52"/>
      <c r="D51" s="53"/>
      <c r="E51" s="68"/>
      <c r="F51" s="54"/>
    </row>
    <row r="52" spans="1:7" ht="14.25" x14ac:dyDescent="0.2">
      <c r="A52" s="51"/>
      <c r="B52" s="56"/>
      <c r="C52" s="52" t="s">
        <v>20</v>
      </c>
      <c r="D52" s="53">
        <v>30</v>
      </c>
      <c r="E52" s="2">
        <v>0</v>
      </c>
      <c r="F52" s="54">
        <f t="shared" ref="F52" si="5">E52*D52</f>
        <v>0</v>
      </c>
    </row>
    <row r="53" spans="1:7" x14ac:dyDescent="0.2">
      <c r="A53" s="51"/>
      <c r="B53" s="56"/>
      <c r="C53" s="52"/>
      <c r="D53" s="53"/>
      <c r="E53" s="2"/>
      <c r="F53" s="54"/>
    </row>
    <row r="54" spans="1:7" s="58" customFormat="1" ht="38.25" x14ac:dyDescent="0.2">
      <c r="A54" s="51" t="s">
        <v>27</v>
      </c>
      <c r="B54" s="50" t="s">
        <v>26</v>
      </c>
      <c r="C54" s="52"/>
      <c r="D54" s="53"/>
      <c r="E54" s="68"/>
      <c r="F54" s="54"/>
    </row>
    <row r="55" spans="1:7" ht="14.25" x14ac:dyDescent="0.2">
      <c r="A55" s="51"/>
      <c r="B55" s="56"/>
      <c r="C55" s="52" t="s">
        <v>20</v>
      </c>
      <c r="D55" s="53">
        <v>3.5</v>
      </c>
      <c r="E55" s="2">
        <v>0</v>
      </c>
      <c r="F55" s="54">
        <f t="shared" ref="F55" si="6">E55*D55</f>
        <v>0</v>
      </c>
    </row>
    <row r="56" spans="1:7" x14ac:dyDescent="0.2">
      <c r="A56" s="51"/>
      <c r="B56" s="56"/>
      <c r="C56" s="52"/>
      <c r="D56" s="53"/>
      <c r="E56" s="2"/>
      <c r="F56" s="54"/>
    </row>
    <row r="57" spans="1:7" ht="38.25" x14ac:dyDescent="0.2">
      <c r="A57" s="51" t="s">
        <v>54</v>
      </c>
      <c r="B57" s="50" t="s">
        <v>51</v>
      </c>
      <c r="C57" s="52"/>
      <c r="D57" s="53"/>
      <c r="E57" s="2"/>
      <c r="F57" s="54"/>
    </row>
    <row r="58" spans="1:7" ht="14.25" x14ac:dyDescent="0.2">
      <c r="A58" s="51"/>
      <c r="B58" s="56"/>
      <c r="C58" s="52" t="s">
        <v>5</v>
      </c>
      <c r="D58" s="53">
        <v>90</v>
      </c>
      <c r="E58" s="2">
        <v>0</v>
      </c>
      <c r="F58" s="54">
        <f>+D58*E58</f>
        <v>0</v>
      </c>
    </row>
    <row r="59" spans="1:7" x14ac:dyDescent="0.2">
      <c r="A59" s="51"/>
      <c r="B59" s="56"/>
      <c r="C59" s="52"/>
      <c r="D59" s="53"/>
      <c r="E59" s="2"/>
      <c r="F59" s="55"/>
    </row>
    <row r="60" spans="1:7" ht="13.5" thickBot="1" x14ac:dyDescent="0.25">
      <c r="A60" s="61"/>
      <c r="B60" s="62" t="s">
        <v>23</v>
      </c>
      <c r="C60" s="63"/>
      <c r="D60" s="64"/>
      <c r="E60" s="3"/>
      <c r="F60" s="65">
        <f>SUM(F6:F59)</f>
        <v>0</v>
      </c>
    </row>
    <row r="61" spans="1:7" ht="13.5" thickTop="1" x14ac:dyDescent="0.2">
      <c r="A61" s="51"/>
      <c r="B61" s="66"/>
      <c r="C61" s="52"/>
      <c r="D61" s="53"/>
      <c r="E61" s="2"/>
      <c r="F61" s="53"/>
    </row>
    <row r="62" spans="1:7" x14ac:dyDescent="0.2">
      <c r="G62" s="42"/>
    </row>
    <row r="63" spans="1:7" x14ac:dyDescent="0.2">
      <c r="G63" s="42"/>
    </row>
    <row r="64" spans="1:7" x14ac:dyDescent="0.2">
      <c r="G64" s="42"/>
    </row>
  </sheetData>
  <sheetProtection algorithmName="SHA-512" hashValue="pg6VBfVz57HO2DA2H6QTQkJouzH8OxN22XjKmZvvPKaG2RQkZG6576gzYPR/1EiRC3UE8iwM9tEQXkAJW+S4Fg==" saltValue="lJUrhMiWi/7JbW3Y6d7t3Q==" spinCount="100000" sheet="1" objects="1" scenarios="1"/>
  <printOptions horizontalCentered="1"/>
  <pageMargins left="0.70866141732283472" right="0.70866141732283472" top="0.74803149606299213" bottom="0.74803149606299213" header="0.31496062992125984" footer="0.31496062992125984"/>
  <pageSetup paperSize="9" scale="90" fitToHeight="0" orientation="portrait" horizontalDpi="4294967293" verticalDpi="4294967293" r:id="rId1"/>
  <headerFooter>
    <oddHeader>&amp;R&amp;F</oddHeader>
    <oddFooter>&amp;C&amp;P</oddFooter>
  </headerFooter>
  <rowBreaks count="2" manualBreakCount="2">
    <brk id="8" max="5" man="1"/>
    <brk id="4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1</vt:i4>
      </vt:variant>
    </vt:vector>
  </HeadingPairs>
  <TitlesOfParts>
    <vt:vector size="3" baseType="lpstr">
      <vt:lpstr>R-rušenje</vt:lpstr>
      <vt:lpstr>obstojec objekt CN</vt:lpstr>
      <vt:lpstr>'obstojec objekt CN'!Področje_tiskanja</vt:lpstr>
    </vt:vector>
  </TitlesOfParts>
  <Company>Domplan d.d.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Orešnik</dc:creator>
  <cp:lastModifiedBy>Domen Dežman</cp:lastModifiedBy>
  <cp:lastPrinted>2017-07-11T10:31:09Z</cp:lastPrinted>
  <dcterms:created xsi:type="dcterms:W3CDTF">2013-05-10T06:14:45Z</dcterms:created>
  <dcterms:modified xsi:type="dcterms:W3CDTF">2021-05-04T07:38:00Z</dcterms:modified>
</cp:coreProperties>
</file>