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G:\DD_javna_narocila\razno\Dobrova_ČN_K11402\PZI_6C16027-30_projekt še ni revidiran\100_popisi del\informativni-razpis\"/>
    </mc:Choice>
  </mc:AlternateContent>
  <bookViews>
    <workbookView xWindow="17130" yWindow="15" windowWidth="13290" windowHeight="13920" tabRatio="834"/>
  </bookViews>
  <sheets>
    <sheet name="Rekapitulacija" sheetId="361" r:id="rId1"/>
    <sheet name="Dela, ki so všteta v ceno" sheetId="378" r:id="rId2"/>
    <sheet name="O1" sheetId="363" r:id="rId3"/>
    <sheet name="O2" sheetId="377" r:id="rId4"/>
  </sheets>
  <definedNames>
    <definedName name="_xlnm.Print_Area" localSheetId="1">'Dela, ki so všteta v ceno'!$B$2:$C$43</definedName>
    <definedName name="_xlnm.Print_Area" localSheetId="2">'O1'!$A$1:$G$188</definedName>
    <definedName name="_xlnm.Print_Area" localSheetId="3">'O2'!$A$1:$G$180</definedName>
    <definedName name="_xlnm.Print_Area" localSheetId="0">Rekapitulacija!$A$1:$G$20</definedName>
    <definedName name="_xlnm.Print_Titles" localSheetId="2">'O1'!$21:$22</definedName>
    <definedName name="_xlnm.Print_Titles" localSheetId="3">'O2'!$21:$22</definedName>
  </definedNames>
  <calcPr calcId="162913"/>
</workbook>
</file>

<file path=xl/calcChain.xml><?xml version="1.0" encoding="utf-8"?>
<calcChain xmlns="http://schemas.openxmlformats.org/spreadsheetml/2006/main">
  <c r="E60" i="377" l="1"/>
  <c r="E60" i="363"/>
  <c r="G57" i="377" l="1"/>
  <c r="B56" i="377"/>
  <c r="G57" i="363"/>
  <c r="B56" i="363"/>
  <c r="B162" i="377" l="1"/>
  <c r="G163" i="377"/>
  <c r="G171" i="363"/>
  <c r="B170" i="363"/>
  <c r="G160" i="377"/>
  <c r="G168" i="363"/>
  <c r="B181" i="363"/>
  <c r="B173" i="377"/>
  <c r="G116" i="377"/>
  <c r="G115" i="377"/>
  <c r="G114" i="377"/>
  <c r="G113" i="377"/>
  <c r="G117" i="363"/>
  <c r="G115" i="363"/>
  <c r="G116" i="363"/>
  <c r="G114" i="363"/>
  <c r="G43" i="363" l="1"/>
  <c r="G135" i="363" l="1"/>
  <c r="B159" i="377" l="1"/>
  <c r="B167" i="363"/>
  <c r="B134" i="363"/>
  <c r="G132" i="363"/>
  <c r="B131" i="363"/>
  <c r="G45" i="363" l="1"/>
  <c r="G45" i="377"/>
  <c r="B183" i="363"/>
  <c r="B179" i="363"/>
  <c r="B177" i="363"/>
  <c r="B175" i="363"/>
  <c r="B173" i="363"/>
  <c r="B160" i="363"/>
  <c r="B157" i="363"/>
  <c r="B154" i="363"/>
  <c r="B151" i="363"/>
  <c r="B148" i="363"/>
  <c r="B175" i="377"/>
  <c r="B171" i="377"/>
  <c r="B169" i="377"/>
  <c r="B167" i="377"/>
  <c r="B165" i="377"/>
  <c r="B156" i="377"/>
  <c r="B153" i="377"/>
  <c r="B150" i="377"/>
  <c r="B147" i="377"/>
  <c r="B144" i="377"/>
  <c r="B141" i="377"/>
  <c r="B130" i="377"/>
  <c r="B127" i="377"/>
  <c r="B124" i="377"/>
  <c r="B121" i="377"/>
  <c r="B118" i="377"/>
  <c r="B111" i="377"/>
  <c r="B108" i="377"/>
  <c r="B105" i="377"/>
  <c r="B103" i="377"/>
  <c r="B100" i="377"/>
  <c r="B97" i="377"/>
  <c r="B94" i="377"/>
  <c r="B91" i="377"/>
  <c r="B89" i="377"/>
  <c r="B86" i="377"/>
  <c r="B83" i="377"/>
  <c r="B80" i="377"/>
  <c r="B77" i="377"/>
  <c r="B74" i="377"/>
  <c r="B71" i="377"/>
  <c r="B65" i="377"/>
  <c r="B62" i="377"/>
  <c r="B59" i="377"/>
  <c r="B53" i="377"/>
  <c r="B50" i="377"/>
  <c r="B47" i="377"/>
  <c r="B44" i="377"/>
  <c r="B42" i="377"/>
  <c r="B38" i="377"/>
  <c r="B35" i="377"/>
  <c r="B32" i="377"/>
  <c r="B29" i="377"/>
  <c r="B137" i="363"/>
  <c r="B128" i="363"/>
  <c r="B125" i="363"/>
  <c r="B122" i="363"/>
  <c r="B119" i="363"/>
  <c r="B112" i="363"/>
  <c r="B109" i="363"/>
  <c r="B105" i="363"/>
  <c r="B103" i="363"/>
  <c r="B100" i="363"/>
  <c r="B97" i="363"/>
  <c r="B94" i="363"/>
  <c r="B91" i="363"/>
  <c r="B89" i="363"/>
  <c r="B86" i="363"/>
  <c r="B83" i="363"/>
  <c r="B80" i="363"/>
  <c r="B77" i="363"/>
  <c r="B74" i="363"/>
  <c r="B71" i="363"/>
  <c r="B65" i="363"/>
  <c r="B62" i="363"/>
  <c r="B59" i="363"/>
  <c r="B53" i="363"/>
  <c r="B50" i="363"/>
  <c r="B47" i="363"/>
  <c r="B44" i="363"/>
  <c r="B42" i="363"/>
  <c r="B38" i="363"/>
  <c r="B35" i="363"/>
  <c r="B32" i="363"/>
  <c r="B29" i="363"/>
  <c r="D11" i="361" l="1"/>
  <c r="D10" i="361"/>
  <c r="G75" i="377"/>
  <c r="G60" i="377"/>
  <c r="G54" i="377"/>
  <c r="G157" i="377"/>
  <c r="G154" i="377"/>
  <c r="G151" i="377"/>
  <c r="G148" i="377"/>
  <c r="G145" i="377"/>
  <c r="G142" i="377"/>
  <c r="G139" i="377"/>
  <c r="G128" i="377"/>
  <c r="G125" i="377"/>
  <c r="G122" i="377"/>
  <c r="G119" i="377"/>
  <c r="G106" i="377"/>
  <c r="G101" i="377"/>
  <c r="G98" i="377"/>
  <c r="G95" i="377"/>
  <c r="G92" i="377"/>
  <c r="G84" i="377"/>
  <c r="G81" i="377"/>
  <c r="G78" i="377"/>
  <c r="G72" i="377"/>
  <c r="G51" i="377"/>
  <c r="G48" i="377"/>
  <c r="G30" i="377"/>
  <c r="G27" i="377"/>
  <c r="G129" i="363"/>
  <c r="G126" i="363"/>
  <c r="G123" i="363"/>
  <c r="G51" i="363"/>
  <c r="G95" i="363"/>
  <c r="G72" i="363"/>
  <c r="G36" i="377" l="1"/>
  <c r="G109" i="377"/>
  <c r="G33" i="377"/>
  <c r="G69" i="377"/>
  <c r="G68" i="377"/>
  <c r="G132" i="377" l="1"/>
  <c r="G134" i="377" s="1"/>
  <c r="G11" i="377" s="1"/>
  <c r="G92" i="363"/>
  <c r="G162" i="363" l="1"/>
  <c r="G146" i="363"/>
  <c r="G106" i="363"/>
  <c r="G48" i="363"/>
  <c r="G54" i="363" l="1"/>
  <c r="G165" i="363" l="1"/>
  <c r="G161" i="363"/>
  <c r="G152" i="363"/>
  <c r="G158" i="363"/>
  <c r="G101" i="363"/>
  <c r="G63" i="363"/>
  <c r="G40" i="363"/>
  <c r="G30" i="363"/>
  <c r="G149" i="363"/>
  <c r="G81" i="363" l="1"/>
  <c r="G84" i="363"/>
  <c r="G78" i="363"/>
  <c r="G68" i="363"/>
  <c r="G75" i="363"/>
  <c r="G98" i="363"/>
  <c r="G155" i="363"/>
  <c r="G27" i="363"/>
  <c r="G60" i="363"/>
  <c r="G69" i="363"/>
  <c r="G120" i="363"/>
  <c r="E105" i="361"/>
  <c r="G185" i="363" l="1"/>
  <c r="G187" i="363" s="1"/>
  <c r="G12" i="363" s="1"/>
  <c r="D13" i="361" l="1"/>
  <c r="G110" i="363" l="1"/>
  <c r="G36" i="363"/>
  <c r="G33" i="363" l="1"/>
  <c r="G139" i="363" l="1"/>
  <c r="G141" i="363" s="1"/>
  <c r="G11" i="363" s="1"/>
  <c r="G13" i="363" s="1"/>
  <c r="E10" i="361" l="1"/>
  <c r="F10" i="361" s="1"/>
  <c r="G10" i="361" s="1"/>
  <c r="G14" i="363"/>
  <c r="G15" i="363" s="1"/>
  <c r="G177" i="377" l="1"/>
  <c r="G179" i="377" s="1"/>
  <c r="G12" i="377" s="1"/>
  <c r="G13" i="377" s="1"/>
  <c r="E11" i="361" l="1"/>
  <c r="F11" i="361" s="1"/>
  <c r="G11" i="361" s="1"/>
  <c r="G14" i="377"/>
  <c r="G15" i="377" s="1"/>
  <c r="E13" i="361" l="1"/>
  <c r="F13" i="361" s="1"/>
  <c r="G13" i="361" s="1"/>
</calcChain>
</file>

<file path=xl/sharedStrings.xml><?xml version="1.0" encoding="utf-8"?>
<sst xmlns="http://schemas.openxmlformats.org/spreadsheetml/2006/main" count="488" uniqueCount="224">
  <si>
    <t>Zakoličba obstoječih komunalnih vodov.</t>
  </si>
  <si>
    <t>Snemanje zgrajene gravitacijske kanalizacije z video kamero.</t>
  </si>
  <si>
    <t>m</t>
  </si>
  <si>
    <t xml:space="preserve">   </t>
  </si>
  <si>
    <t xml:space="preserve">REKAPITULACIJA </t>
  </si>
  <si>
    <t>1.</t>
  </si>
  <si>
    <t>Gradbena dela</t>
  </si>
  <si>
    <t>2.</t>
  </si>
  <si>
    <t>Kanalizacijska dela</t>
  </si>
  <si>
    <t>Skupaj brez DDV</t>
  </si>
  <si>
    <t>Skupaj z DDV</t>
  </si>
  <si>
    <t>Oznaka</t>
  </si>
  <si>
    <t xml:space="preserve">Postavka                                 </t>
  </si>
  <si>
    <t>GRADBENA DELA</t>
  </si>
  <si>
    <t xml:space="preserve">Zakoličenje osi kanalizacije z zavarovanjem osi, oznako revizijskih jaškov, izdelava geodetskega posnetka ter vris v kataster. </t>
  </si>
  <si>
    <t>m1</t>
  </si>
  <si>
    <t>kos</t>
  </si>
  <si>
    <t>m3</t>
  </si>
  <si>
    <t>m2</t>
  </si>
  <si>
    <t xml:space="preserve">Ročno planiranje dna jarka s točnostjo +/- 3 cm po projektiranem padcu                                     </t>
  </si>
  <si>
    <t>Dobava 2x sejanega peska in izdelava nasipa nad položenimi cevmi 30 cm nad temenom. Na peščeno posteljico se izvede 3 – 5 cm debel nasip, v katerega si cev izdela ležišče. Obsip cevi je izvajati v slojih po 15 cm, istočasno na obeh straneh cevi ter paziti</t>
  </si>
  <si>
    <t xml:space="preserve">Čiščenje terena po končani gradnji.                     </t>
  </si>
  <si>
    <t>Črpanje vode iz gradbene jame v času gradnje.</t>
  </si>
  <si>
    <t>SKUPAJ  GRADBENA DELA</t>
  </si>
  <si>
    <t>KANALIZACIJSKA  DELA</t>
  </si>
  <si>
    <t>Dodatna in nepredvidena dela. Obračun po dejanskih stroških porabe časa in materiala.</t>
  </si>
  <si>
    <t>SKUPAJ  KANALIZACIJSKA DELA</t>
  </si>
  <si>
    <t>Postavitev gradbenih profilov na vzpostavljeno os trase cevovoda, ter določitev nivoja za merjenje globine izkopa in polaganje cevovoda. (ocena)</t>
  </si>
  <si>
    <t>količina</t>
  </si>
  <si>
    <t>enota</t>
  </si>
  <si>
    <t>€ /enoto</t>
  </si>
  <si>
    <t>€</t>
  </si>
  <si>
    <t>skupaj 
brez DDV</t>
  </si>
  <si>
    <t>ime kanala</t>
  </si>
  <si>
    <t xml:space="preserve">  </t>
  </si>
  <si>
    <t>SKUPAJ</t>
  </si>
  <si>
    <t>dolžina kanala</t>
  </si>
  <si>
    <t>kpl</t>
  </si>
  <si>
    <t>Izdelava geodetskega posnetka izvedene kanalizacije ter vris v kataster, vključno z vsemi geodetskimi elaborati potrebni za vpis v uradne evidence</t>
  </si>
  <si>
    <t>dolzina 
kanala</t>
  </si>
  <si>
    <t>št. Vjtrava</t>
  </si>
  <si>
    <t>št. Vjcesta</t>
  </si>
  <si>
    <t>rušenje kanala</t>
  </si>
  <si>
    <t>povprečna  globina jaškov =2,20</t>
  </si>
  <si>
    <t>Ocena: 10% od vrednosti gradbenih del</t>
  </si>
  <si>
    <t>Ocena:  10 % od vrednosti kanalizacijskih del</t>
  </si>
  <si>
    <t>Pregled in čiščenje kanala pred izvedbo 
tlačnega preizkusa</t>
  </si>
  <si>
    <t>( ocenjeno: 7 kosov )</t>
  </si>
  <si>
    <t xml:space="preserve">188m x 3,5m
</t>
  </si>
  <si>
    <t>kanal O1 in O2</t>
  </si>
  <si>
    <t xml:space="preserve">Razpiranje gradbene jame v dolžini 236m in povprečni globini 3,0 m z opaži širine do 2,00 m. 
(ocena =1500m2) s segmentnim prestavljanjem opažev 
</t>
  </si>
  <si>
    <t xml:space="preserve">Dobava 2x sejanega okroglozrnatega peska in izdelava temeljnje plasti posteljice debeline 10-15 cm, s planiranjem in strojnim utrjevanjem do 95% po standardnem Proctorjevem postopku. Natančnost izdelave posteljice je +/- 1 cm. </t>
  </si>
  <si>
    <t>Nabava in dobava in vgradnja zmrzlinsko obstojne posteljice D63 v debelini 35cm  voznem pasu za asfaltno cestišče na regionalni cesti kot je zahteva v elaboratu DRI</t>
  </si>
  <si>
    <t>188m *6m</t>
  </si>
  <si>
    <t>Dobava, transport in izdelava asfaltnih površin po tehničnem standardu za dostopno cesto do čistilne naprave je upoštevano pri zunanji ureditvi čistilne naprave</t>
  </si>
  <si>
    <r>
      <t xml:space="preserve">Dobava in montaža </t>
    </r>
    <r>
      <rPr>
        <sz val="10"/>
        <rFont val="Arial CE"/>
        <charset val="238"/>
      </rPr>
      <t>cevi iz armiranega poliestra GRP SN10000, PN1</t>
    </r>
    <r>
      <rPr>
        <sz val="10"/>
        <rFont val="Arial CE"/>
        <family val="2"/>
        <charset val="238"/>
      </rPr>
      <t xml:space="preserve">
Pred začetkom gradnje pridobiti certifikate za cevi ter jih polagati po navodilih proizvajalca cevi.</t>
    </r>
  </si>
  <si>
    <t>notranji DN 400 mm</t>
  </si>
  <si>
    <t>Tlačni preizkus vodotesnosti položenih kanalizacijskih cevi DN 250 mm - DN400mm po navodilih proizvajalca, projektanta in v skladu z veljavnimi predpisi – standard SIST EN 1610.</t>
  </si>
  <si>
    <t>Tlačni preizkus vodotesnosti montažnih revizijskih jaškov DN 1000 mm po navodilih proizvajalca, projektanta in v skladu z veljavnimi predpisi – standard SIST EN 1610.</t>
  </si>
  <si>
    <t>povprečna  globina jaškov =3,00</t>
  </si>
  <si>
    <t>notranji min. DN 150 mm</t>
  </si>
  <si>
    <t>Ponovna vzpostavitev talnih označb na regionalni cesti - strojno začrtanje črt bele barve, širine 12cm, vključno z vsemi deli in materiali.</t>
  </si>
  <si>
    <t>Postavka je v celoti upoštevana pri kanalu O1</t>
  </si>
  <si>
    <t xml:space="preserve">61m x 3,5m
</t>
  </si>
  <si>
    <t>61m*3,5m*0,35</t>
  </si>
  <si>
    <t>61m*3,5m*0,20</t>
  </si>
  <si>
    <t>61m *6m</t>
  </si>
  <si>
    <t>notranji DN 250 mm</t>
  </si>
  <si>
    <t>Projektantski nadzor 
v ceni ostalih postavk</t>
  </si>
  <si>
    <t>Geometer z nivelirjem za celotno traso
v ceni ostalih postavk</t>
  </si>
  <si>
    <t>Geomehanski nadzor
v ceni ostalih postavk</t>
  </si>
  <si>
    <t>22 % DDV</t>
  </si>
  <si>
    <t>KOLEKTOR O1</t>
  </si>
  <si>
    <t>v dolžini L = 236                    ocena stroškov</t>
  </si>
  <si>
    <t>KOLEKTOR O2</t>
  </si>
  <si>
    <t>v dolžini L = 59                    ocena stroškov</t>
  </si>
  <si>
    <t>KANAL O1</t>
  </si>
  <si>
    <t>KANAL O2</t>
  </si>
  <si>
    <t>V vseh popisih je potrebno v cenah na enoto vključiti naslednje postavke, ki se ne zaračunavajo posebej, in sicer:</t>
  </si>
  <si>
    <t>Čiščenje terena pred in po gradnji.</t>
  </si>
  <si>
    <t>3.</t>
  </si>
  <si>
    <t>4.</t>
  </si>
  <si>
    <t>Zakoličba obstoječih komunalnih vodov pred začetkom gradnje.</t>
  </si>
  <si>
    <t>5.</t>
  </si>
  <si>
    <t>Izdelava poročila o ravnanju z gradbenimi odpadki v skladu z zakonodajo, vključno z vsemi stroški in taksami ločenega zbiranja, sortiranja in evidentiranja gradbenih odpadkov, zemeljskega izkopa, kot tudi stroške odvoza in predelave le teh, po določilih zakonodaje.</t>
  </si>
  <si>
    <t>6.</t>
  </si>
  <si>
    <t>7.</t>
  </si>
  <si>
    <t>Izdelava in postavitev gradbiščne table skladno s trenutno veljavno gradbeno zakonodajo.</t>
  </si>
  <si>
    <t>8.</t>
  </si>
  <si>
    <t>Prijava gradbišča v skladu z veljavno zakonodajo.</t>
  </si>
  <si>
    <t>9.</t>
  </si>
  <si>
    <t>10.</t>
  </si>
  <si>
    <t>Stroške vseh potrebnih ukrepov, ki so predpisana in določena z veljavnimi predpisi o varstvu pri delu in varstvom pred požarom, ki jih mora izvajalec obvezno upoštevati</t>
  </si>
  <si>
    <t>11.</t>
  </si>
  <si>
    <r>
      <t xml:space="preserve">Vse stroške </t>
    </r>
    <r>
      <rPr>
        <u/>
        <sz val="10"/>
        <rFont val="Arial Narrow"/>
        <family val="2"/>
        <charset val="238"/>
      </rPr>
      <t>soglasij in dovoljenj za zaporo ceste</t>
    </r>
    <r>
      <rPr>
        <sz val="10"/>
        <rFont val="Arial Narrow"/>
        <family val="2"/>
        <charset val="238"/>
      </rPr>
      <t xml:space="preserve"> vključno z elaboratom zapore ceste, stroški postavitve prometne in neprometne signalizacije, stroški zapor in preusmeritve prometa, objave v medijih in drugi stroški zapore.</t>
    </r>
  </si>
  <si>
    <t>12.</t>
  </si>
  <si>
    <t>13.</t>
  </si>
  <si>
    <t>Izdelava začasnih peš prehodov – brvi do hiš in vsi stroški začasnih dostopov do stanovanjskih in drugih objektov, ter stroški zagotavljanja nemotenega dostopa interventnim vozilom ves čas gradnje za celotno območje, ki se z gradnjo tangira.</t>
  </si>
  <si>
    <t>14.</t>
  </si>
  <si>
    <t xml:space="preserve">Ponovna vzpostavitev odstranjenih mejnikov, ki jih je izvajalec odstranil izven delovnega pasu </t>
  </si>
  <si>
    <t>15.</t>
  </si>
  <si>
    <t>Poročila o kakovostni vgradnji (tekoča kontrola asfaltov in tamponov)</t>
  </si>
  <si>
    <t>16.</t>
  </si>
  <si>
    <t>Vsi stroški, takse, dela in prevozi  trajnega deponiranja gradbenega materiala.</t>
  </si>
  <si>
    <t>17.</t>
  </si>
  <si>
    <t>18.</t>
  </si>
  <si>
    <t>19.</t>
  </si>
  <si>
    <t>20.</t>
  </si>
  <si>
    <t>Izdelava izvedenskega mnenja za objekte na katerih bi zaradi izgradnje komunalne infrastrukture lahko prišlo do poškodb (s predhodnim posvetovanjem s predstavnikom naročnika - z nadzorom)</t>
  </si>
  <si>
    <t>21.</t>
  </si>
  <si>
    <t>Sanacija oz. povrnitev v prvotno stanje vseh dostopnih poti, ki jih bo izvajalec uporabljal za vso gradbiščno logistiko.</t>
  </si>
  <si>
    <t>22.</t>
  </si>
  <si>
    <t>Stroške obveščanja javnosti o morebitnih motnjah ter posledic nastalih zaradi motenj.</t>
  </si>
  <si>
    <t>23.</t>
  </si>
  <si>
    <t>Vse stroške povezane z izvajanjem ukrepov skladno s Uredbo o preprečevanju in zmanjševanju emisije delcev iz gradbišč  ter izdelavo elaborata preprečevanja in zmanjševanja emisije delcev iz gradbišča</t>
  </si>
  <si>
    <t>24.</t>
  </si>
  <si>
    <t>Vse stroške nastanitve Inženirja skladno s pogoji razpisne dokumentacije</t>
  </si>
  <si>
    <t>25.</t>
  </si>
  <si>
    <t>Vse stroške glede posegov na obstoječem cevovodu, pri čemer se izvajalec z upravljalcem uskladi glede organizacije obnove,</t>
  </si>
  <si>
    <t>26.</t>
  </si>
  <si>
    <t>Vse stroške električne energije, vode, TK priključkov, razsvetljave,ogrevanja…</t>
  </si>
  <si>
    <t>27.</t>
  </si>
  <si>
    <t>Vse stroške zavarovanja opreme v času izvedbe del in delavcev ter materiala na gradbišču v času izvajanja del, od začetka do pridobitve uporabnega dovoljenja.</t>
  </si>
  <si>
    <t>28.</t>
  </si>
  <si>
    <t>Izlov rib.</t>
  </si>
  <si>
    <t>29.</t>
  </si>
  <si>
    <t>Vse stroške pridobitve potrebnih soglasij in dovoljenj v zvezi s prečkanji cevovodov, stroške zaščite vseh komunalnih naprav in stroške upravljavcev ali njihovih predstavnikov, stroške raznih pristojbin s tem v zvezi,</t>
  </si>
  <si>
    <t>30.</t>
  </si>
  <si>
    <t>OPOMBE:</t>
  </si>
  <si>
    <t>Pred gradnjo mora izvajalec naročniku oziroma nadzoru predati vse VELJAVNE ateste za vse uporabljene materiale!</t>
  </si>
  <si>
    <t>Izvedba videoposnetka kanalizacije (točen format in tip zapisa uskladiti z upravljalcem, saj mora biti kompatibilen z naročnikovo digitalno evidenco in katastrom) je sestavni del dokumentacije o kvaliteti izvedenih del!</t>
  </si>
  <si>
    <t xml:space="preserve">Izvajalec mora nujno slediti izdanim soglasjem iz projektne dokumentacije in ustrezno obveščati soglasodajalce. </t>
  </si>
  <si>
    <t>Izdelava odcepov na gravitacijski kanalizaciji. Vključeno:
- zakoličba, 
- odstranitev zgornjega sloja v debelini 20cm, 
- izkop v globini cca 1-3 m  
- ročno planiranje dna jarka
- izdelava posteljice v debelini 10 cm
- izdelava nasipa 3-5 cm za ležišče cevi
- izdelava nasipa okrog cevi in 30 cm nad temenom
- zasipavanje jarka z izkopanim materialom ali
-zasipavanje jarka z novim materialom v primeru slabih nosilnih tal, vključno s filcem in dodatno posteljico 
-- priklop cevi DN 150 za hišne priključke ali 
- vzpostavitev 20 cm zgornjega sloja v prvotno stanje
- odvoz odvečnega materiala na deponijo (s takso)
-tlačni preizkus cevi
vračunana kompletna izvedba odcepov brez jaškov vključno z gradbenimi deli in kanalizacijskimi deli - cevi, odcepi in loki) ter vključno z dobavo materialov cevi, čepi za cevi in ostali spojni material ter prevozi do polne funkcionalnosti hišnega priključka</t>
  </si>
  <si>
    <t>Pri popisih je upoštevano, da se dela opravljajo v suhem vremenu! Če iz razpisne dokumentacije sledi, da dela ne bo mogoče opraviti le v suhem vremenu, se to upošteva v ceni na enoto!</t>
  </si>
  <si>
    <t>Pred izdelavo ponudbe si mora ponudnik ogledati območje predvidene gradnje in obstoječe stanje, zaradi vzpostavitve v prvotno stanje in morebitnih zaščit bližnjih objektov, kar je treba upoštevati pri pripravi ponudbe (cena na enoto)!</t>
  </si>
  <si>
    <t>Nepredvideno škoda na objektih ali vodih ob gradbišču, ki jo povzroči izvajalec.</t>
  </si>
  <si>
    <t>31.</t>
  </si>
  <si>
    <t>32.</t>
  </si>
  <si>
    <t>33.</t>
  </si>
  <si>
    <t>34.</t>
  </si>
  <si>
    <t>Razpiranje in zaščita gradbene jame</t>
  </si>
  <si>
    <t>Črpanje vode in vsa dela za odvodnjavanje padavinske, izvorne in podtalne vode med gradnjo, tako da se zagotovi stalno in kontrolirano odvajanje ter prepreči zadrževanje vode in zamakanje raščenih ali nasutih materialo</t>
  </si>
  <si>
    <t>Vse morebitne stroške soglasij in drugih stroškov vezanih na uporabo javne površine, na izvedbo posegov v varovalni pas občinske, državne ceste, za izvajanje del na in ob občinski oz. državni javni cesti – prekopi, podkopi in vsi stroški vezani na izpolnitev pogojev izdanega soglasja</t>
  </si>
  <si>
    <t>Poteka delno v regionalni cesti,  delno v dovozni cesti do čistilne naprave</t>
  </si>
  <si>
    <t>35.</t>
  </si>
  <si>
    <t>Fotodokumentacijo obstoječega in novega stanja, hiš, cest travnikov ulic in hišnih priključkov, ki jih tangiramo s posegom gradnje.</t>
  </si>
  <si>
    <t>Z oddajo ponudbe ponudnik izjavlja, da je skrbno preučil vse sestavne dele projekta in da je v skupno vrednost vključil vsa dodatna, nepredvidena in presežna dela ter material, ki zagotavljajo popolno, zaključeno in celostno izvedbo objekta, ki ga obravnava projekt, tudi vsa dela, ki niso neposredno opisana ali našteta v tekstualnem delu popisa, a so kljub temu razvidna iz grafičnih prilog in ostalih sestavnih delov projekta.
Vsa morabitna vprašanje v vezi z gradnjo mora izvajalec podati v času razpisa.</t>
  </si>
  <si>
    <t>V času gradnje mora biti prisoten geomehanik, geomehansko poročilo ni izdelano</t>
  </si>
  <si>
    <t>Priprava, ograditev, zavarovanje in ureditev gradbišča v skladu z načrtom organizacije gradbišča in varnostnim načrtom, odstranitev eventuelnih ovir, prometnih znakov in ureditev delovnega platoja. Vključno s postavitvijo začasnih gradbenih objektov in opreme, vključno z ureditvijo začasnih dostopov preko gradbišč do obstoječih objektov, zagotovitvijo dostopov do glavne ceste. Vključno z začasnimi priključki za vodo in elektriko za delovanja gradbišča. Po končanih delih gradbišče pospraviti in vzpostaviti v prvotno stanje, vključno z vsemi deli materiali in prevozi.</t>
  </si>
  <si>
    <t xml:space="preserve">Po končanih delih prometno signalizacijo odstraniti in prometni režim vzpostaviti v prvotno stanje.
vključno z vso potrebno dokumentacijo z vsemi elaborati in projekti za delno ali celotno zaporo za gradnjo v cesti. </t>
  </si>
  <si>
    <t xml:space="preserve">Urejanje in stroški začasne deponije (premetavanje, vzdrževanje,…..) v času gradnje (za vso predvideno infrastrukturo na območju obdelave). </t>
  </si>
  <si>
    <t xml:space="preserve">Rušenje asfaltnega cestišča od regionalne ceste do  platoja čistilne naprave debeline do 12cm, s pravilnim odrezom robov in odvozom na stalno gradbeno deponijo skupaj z vsemi stroški trajnega deponiranja  je upoštevano pri načrtu zunanje ureditve čistilne naprave                                                        </t>
  </si>
  <si>
    <t>Pridobitev dovoljenja za cestno zaporo na lokalnih cestah in regionalni cesti R3 641/1369 Ljubljanica-Lj.(Dolgi Most) od km 19.778 do km 20.034 z ureditvijo prometnega režima v času gradnje vključno z obvestili, zavarovanje gradbene jame in gradbišča, ter postavitev prometne signalizacije, vzdrževanje signalizacije v času gradnje. Vključno z vsemi stroški vzdrževanja prekopanih površin v času gradnje (protiprašna zaščita - polivanje, zasip udarnih jam z vsemi materiali, prevozi in deli)</t>
  </si>
  <si>
    <t>Rušenje obstoječih betonskih cestnih robnikov, nakladanje materialov na kamion in odvoz v deponijo z vsemi stroški trajnega deponiranja in razkladanjem.</t>
  </si>
  <si>
    <t>Rušenje obstoječih požiralnikov vključno s obstoječimi cevmi, nakladanje materialov na kamion in odvoz v deponijo vključno z razkladanjem in z vsemi stroški trajnega deponiranja</t>
  </si>
  <si>
    <t>Rušenje obstoječih požiralnikov vključno z obstoječimi cevmi, nakladanje materialov na kamion in odvoz v deponijo vključno z razkladanjem in z vsemi stroški trajnega deponiranja</t>
  </si>
  <si>
    <t xml:space="preserve">Rezkanje in rušenje obrabnega in nosilnega sloja asfalta v celotni širini voznega pasu s pravilnim odrezom robov in odvozom na gradbeno deponijo vključno z razkladanjem in z vsemi stroški trajnega deponiranja, kot je zahtevano v elaboratu dimenzioniranja voziščne konstrukcije. Povprečna debelina obstoječih asfaltnih slojev =6cm, debelina obrabno zapornega sloja bitumenzirane zmesi 4cm.
 - obračun po dejanskih stroških porabe časa in materiala po vpisu v gradbeni dnevnik    </t>
  </si>
  <si>
    <t>Poteka v regionalni cesti v enem voznem pasu</t>
  </si>
  <si>
    <r>
      <t xml:space="preserve">Stroški izdelave in dostave  </t>
    </r>
    <r>
      <rPr>
        <sz val="10"/>
        <rFont val="Arial Narrow"/>
        <family val="2"/>
        <charset val="238"/>
      </rPr>
      <t>varnostnega načrta</t>
    </r>
    <r>
      <rPr>
        <b/>
        <sz val="10"/>
        <rFont val="Arial Narrow"/>
        <family val="2"/>
        <charset val="238"/>
      </rPr>
      <t xml:space="preserve"> </t>
    </r>
    <r>
      <rPr>
        <sz val="10"/>
        <rFont val="Arial Narrow"/>
        <family val="2"/>
        <charset val="238"/>
      </rPr>
      <t xml:space="preserve">za kanalizacijo in čistilno napravo posebej se dostavi naročniku v skladu s predpisi o zagotavljanju varnosti in zdravja pri delu, zagotoviti, da bo gradbišče urejeno v skladu z varnostnim načrtom. Načrte izvajalec preda v potrditev naročniku (inženirju) pet dni pred začetkom gradnje. </t>
    </r>
  </si>
  <si>
    <t xml:space="preserve">Pri izdelavi ponudbe upoštevati potek gradnje kanalizacije in čistilne naprave Dobrova.
Obstoječa kanalizacija mora obratovati nemoteno, izvajalec si priskrbi opremo za nemoteno obratovanje.
Izdelava in prevezava iz obstoječe na novo kanalizacijo z vso pripravo, prečrpavanjem, opremo, materiali in deli. </t>
  </si>
  <si>
    <t>Geodetski načrt in projekt izvedenih del (PID) za vse komunalne inštalacije, vključno z izrisom hišnih priključkov pri posameznem objektu, z vsemi geodetskimi podatki (koordinate, globina, padec) - predan v tiskani in v digitalni obliki, ki mora biti izdelan v skladu z veljavno zakonodajo in zahtevami VO-KA Ljubljana.
Vsi morebitni stroški soglasij, dovoljenj ter dokumentacij, ki so pogoj za pridobitev uporabnega dovoljenja, so vključeni v ceno in se ne zaračunavajo posebej.</t>
  </si>
  <si>
    <t>Vse stroške zunanjega in notranjega transporta do začasnih in stalnih deponij, natovarjanja,raztovarjanja, skladiščenja na gradbišču, takse, zavarovanja, manipulativne in ostale lokalne stroške, ki se nanašajo na pridobitev ustreznih dovoljenj za izvedbo del predmetnega razpisa in primopredajo objekta s strani izvajalca naročniku</t>
  </si>
  <si>
    <t>Vsa humusiranja izven delovnega pasu</t>
  </si>
  <si>
    <t xml:space="preserve">Rušenje obstoječega  spodnega ustroja -tampona  (grede) v debelini do 40 cm v celotni širini voznega pasu z odvozom na gradbeno deponijo vključno z vsemi stroški trajnega deponiranja
 - obračun po dejanskih stroških porabe časa in materiala po vpisu v gradbeni dnevnik   </t>
  </si>
  <si>
    <t>Izdelava, transport, postavitev in po končanih delih odstranitev napisne table z opisom gradnje objekta.
Tabla mora vsebovati vse zakonske elemente
Tabla velja za kanale:</t>
  </si>
  <si>
    <t>v terenu do III. ktg:    90%</t>
  </si>
  <si>
    <t>v terenu od IV do V. ktg:    10%</t>
  </si>
  <si>
    <t>dna jarka min.1,7m  * 236m</t>
  </si>
  <si>
    <t>dna jarka min.1,55m  * 59m</t>
  </si>
  <si>
    <t>Dno izkopa = 1,70m = skupaj = 2260 m3</t>
  </si>
  <si>
    <t>236m (*3m geotekstila in 0,50m debeline dodatne posteljice širine 1,7m - ocena)</t>
  </si>
  <si>
    <t>Nabava in dobava gramoza frakcije 0,02-60 mm in izdelava spodnjega ustroja-tampona v debelini 40 cm – z vsemi planiranji in valjanji za asfaltno cestišče za dostopno cesto do čistilne naprave je upoštevano pri zunanji ureditvi čistilne naprave s predvideno delno sanacijo tampona</t>
  </si>
  <si>
    <t>188m*3,5m*0,20 + 26m2*0,2</t>
  </si>
  <si>
    <t>188m*3,5m*0,35 + 26m2*0,35</t>
  </si>
  <si>
    <t>188m*3,5m+ 26m2</t>
  </si>
  <si>
    <t>59m (*3m geotekstila in 0,50m debeline dodatne posteljice širine 1,3m - ocena)</t>
  </si>
  <si>
    <t xml:space="preserve">Dobava in vgradnja novih robnikov 15/25/100 ali podobno z vsemi gradbenimi materiali in delom </t>
  </si>
  <si>
    <t>Dobava, transport, material in izdelava asfaltnih površin kot je zahtevano v elaboratu s strani DRI
vključno z izdelavo bankin in finim planiranjem,  vključno z izvedbo zaščite okrog stikov jaškov, cestnih kap s finim asfaltom,
vključno z čiščenjem in pobrizgom z bitumensko emulzijo, 
vključno s hladnim obrizgom asfalta na stiku med obstoječim in novim
Velja za vrsto posega, kjer rušimo vozišče do 1/3 voznega pasu. 
V zgornji vezani nosilni del voziščne konstrukcije je treba vgraditi
- nosilno plast bituminizirane zmesi AC 22 base 
B 50/70 A3 v debelini 6 cm (oziroma v debelini asfaltnega sloja, ki ga ima obstoječe vozišče)
- obrabno zaporni sloj plast bituminizirane zmesi 
AC 11 surf B 50/70 A3 v debelini 4 cm.
Stiki vezanih plasti materialov, ki so vgrajeni v obrabni plasti v obstoječi voziščni konstrukciji in na območju prekopa, morajo biti zatesnjeni po uveljavljenem postopku (širina stika v obrabni plasti med novo in obstoječo plastjo mora znašati najmanj 1 cm, zaliti jih je treba z ustrezno bitumensko zmesjo ali bitumenskimi taljivimi trakovi za stikovanje, vse mejne površine obstoječih plasti asfaltnih zmesi je treba predhodno premazati z vročim bitumnom BIT 200 ali kationsko bitumensko emulzijo….). 
obstoječi robniki, požiralniki, se povrnejo v obstoječe stanje</t>
  </si>
  <si>
    <t>Dobava in vgradnja požiralnika, s prevezavo na obstoječe in nove cevi, vključno s cevmi, z vsemi materiali in delom</t>
  </si>
  <si>
    <t xml:space="preserve">Ostala dodatna in nepredvidena dela. Obračun po dejanskih stroških porabe časa in materiala po vpisu v gradbeni dnevnik. </t>
  </si>
  <si>
    <t>( ocenjeno: 7 kosov obstoječih, 6 kosov novih)</t>
  </si>
  <si>
    <t>Dobava transport in vgradnja tipskega modularnega vodotesnega revizijskega jaška iz armiranega poliestra GRP notranjega premera DN1000,ki  se polagajo po navodilih proizvajalca in imajo pokrove vključno:
a. s vodotesnim LTŽ pokrovom na zaklep, s protihrupnim vložkom (da ali ne) nosilnosti 40 t, fi 600mm, na predizdelanem reducirnem obroču, fi  do 140 cm(zunanje mere) 
b. z betonskim vencem za kanalski pokrov 
c. z muldo, vtočno in iztočno cev 
d. drsno spojko 
e. podložnim betonom in spodbetoniranim dnom
f. obbetoniranjem ali vstavljanje betona v dvojno dno Izvedbo je izvajati po navodilih proizvajalca in projektanta ter v skladu z zakonskimi predpisi. Upoštevati je vse prepadne (kaskadne) iztoke in vtoke (prepadni RJ)  - pri kaskadah večjih od 70 cm upoštevati suhi vtok!</t>
  </si>
  <si>
    <t>( ocenjeno: 5 kosov )</t>
  </si>
  <si>
    <t>( ocenjeno: 5 kosov obstoječih)</t>
  </si>
  <si>
    <t>Dobava, transport, material in izdelava asfaltnih površin kot je zahtevano v elaboratu s strani DRI
vključno z izdelavo bankin in finim planiranjem,  vključno z izvedbo zaščite okrog stikov jaškov, cestnih kap s finim asfaltom,
vključno z čiščenjem in pobrizgom z bitumensko emulzijo skladno po pravilniku za ceste,
vključno s hladnim obrizgom asfalta na stiku med obstoječim in novim
Velja za vrsto posega, kjer rušimo vozišče do 1/3 voznega pasu. 
V zgornji vezani nosilni del voziščne konstrukcije je treba vgraditi
- nosilno plast bituminizirane zmesi AC 22 base 
B 50/70 A3 v debelini 6 cm (oziroma v debelini asfaltnega sloja, ki ga ima obstoječe vozišče)
- obrabno zaporni sloj plast bituminizirane zmesi 
AC 11 surf B 50/70 A3 v debelini 4 cm.
Stiki vezanih plasti materialov, ki so vgrajeni v obrabni plasti v obstoječi voziščni konstrukciji in na območju prekopa, morajo biti zatesnjeni po uveljavljenem postopku (širina stika v obrabni plasti med novo in obstoječo plastjo mora znašati najmanj 1 cm, zaliti jih je treba z ustrezno bitumensko zmesjo ali bitumenskimi taljivimi trakovi za stikovanje, vse mejne površine obstoječih plasti asfaltnih zmesi je treba predhodno premazati z vročim bitumnom BIT 200 ali kationsko bitumensko emulzijo….). 
obstoječi robniki, požiralniki, se povrnejo v obstoječe stanje</t>
  </si>
  <si>
    <t>188m*3,5m</t>
  </si>
  <si>
    <t>Odvoz odkopanega materiala s kamionom kiperjem na gradbeno deponijo z nakladanjem, razkladanjem, razgrinjanjem, planiranjem in utrjevanjem v slojih po 50 cm. Vključno s stroški stalne deponije (taksa)
- vključeno pri postavki izkopa in zasipu jarka (ocenjeno 1356 m3)</t>
  </si>
  <si>
    <t>ur</t>
  </si>
  <si>
    <t>(ocenjeno cca 400ur) - obračun po dejanskih stroških</t>
  </si>
  <si>
    <t>(ocenjeno cca 100ur) - obračun po dejanskih stroških</t>
  </si>
  <si>
    <t>Ukinitev obstoječih kanalov:
obstoječa kanalizacija DN400 v dolžini 175m se zaplavi in zapre s čepi (2 kosa), z vsemi deli, materiali in transportom, vključno s takso za deponijo</t>
  </si>
  <si>
    <t xml:space="preserve">(ocena: 7 kosov )   - obračun po dejanskih stroških                       </t>
  </si>
  <si>
    <t xml:space="preserve">(ocena: 1 kosov ) - obračun po dejanskih stroških             </t>
  </si>
  <si>
    <t>- vgradnja in dobava  ločilnega geotekstila
 (236m*1.70m)</t>
  </si>
  <si>
    <t>- vgradnja in dobava  temeljne posteljice iz 2x sejanega peska v debelini 0,50m  (236m*0.50m*1.70m) - z vsemi deli in planiranjem</t>
  </si>
  <si>
    <t xml:space="preserve">- Ročno planiranje dna jarka s točnostjo +/- 3 cm po projektiranem padcu 236*1.70m     </t>
  </si>
  <si>
    <t>- dodatni varovan strojni izkop v debelini 0.50m za temeljno posteljico, vključno z odvozom na stalno deponijo z vsemi stroški deponije in sroški prevoza (236m*0.50m*1.70m)</t>
  </si>
  <si>
    <t xml:space="preserve">Po ogledu geomehanika in njegovi oceni, da so zelo slaba nosilna tla je potrebno upoštevati možnost izvedbe polaganja kanalizacije  v geotekstilu na posteljici debeline 50cm (ocena: dobava 2x sejanega peska in izdelava dodatne temeljnje plasti posteljice debeline 50cm, s dodatnim izkopom, finim in grobim planiranjem  in strojnim utrjevanjem do 95% po standardnem Proctorjevem postopku. Dobava in vgradnja ločilnega geotekstila. Natančnost izdelave posteljice je +/- 1 cm. Brez vgradnje kostanjevih pilotov pod jaški - se določi naknadno po potrebi po ogledu geomehanika, vključno s planiranjem in utrjevanjem pod jaški)
 - obračun po dejanskih stroških porabe časa in materiala po vpisu v gradbeni dnevnik
- vključeni vsi materiali, dela in prevozi s stroški stalne deponije, nalaganje na rob gradbene jame in črpanja                                  </t>
  </si>
  <si>
    <t>- vgradnja in dobava  temeljne posteljice iz 2x sejanega peska v debelini 0,50m  (59m*0.50m*1.30m) - z vsemi deli in planiranjem</t>
  </si>
  <si>
    <t xml:space="preserve">- Ročno planiranje dna jarka s točnostjo +/- 3 cm po projektiranem padcu 59*1.30m     </t>
  </si>
  <si>
    <t>- vgradnja in dobava  ločilnega geotekstila
 (59m*1.30m)</t>
  </si>
  <si>
    <t xml:space="preserve">Zakoličba obstoječih komunalnih vodov. </t>
  </si>
  <si>
    <t xml:space="preserve">Izdelava križanja z obstoječimi kanalizacijskimi vodi in prepusti  ter komunalnimi vodi z izdelavo ustrezne zaščite in varovanja proti lomu. Vključno z vsemi varovanji za plinovod do DN500                                       </t>
  </si>
  <si>
    <t>Izmera, obdelava in priprava podatkov ter oddaja G- elaborata kanalizacije skladno z zahtevami upravljavca JP VOKA SNAGA
v ceni ostalih postavk</t>
  </si>
  <si>
    <t>- dodatni varovan strojni izkop v debelini 0.50m za temeljno posteljico, vključno z odvozom na stalno deponijo z vsemi stroški deponije in stroški prevoza (59m*0.50m*1.30m)</t>
  </si>
  <si>
    <t>100%  novega materiala (od 2260m3)</t>
  </si>
  <si>
    <t>Varovan strojni odkop jarka za kanalizacijo (med ovirami) z nakladanjem, prevozi, raztovarjanjem in predelavo na začasni ali stalno deponiji z vsemi stroški in deli deponiranja. 
Brežine se izvajajo v od 70 -90° naklonu,                 
- vključno z vsemi deli in materiali za razpiranje gradbene jame v regionalni cesti globine do 4m
- vključno z ročnimi deli na območju križanj z obstoječimi komunalnimi vodi z odmetavanjem izkopanega materiala ob rob jarka in odvozom na začasno ali stalno deponijo z vsemi stroški
 - obračun po dejanskih stroških porabe časa in materiala po vpisu v gradbeni dnevnik  
 - Vključno s stroški stalne deponije (taksa)</t>
  </si>
  <si>
    <t>Dno izkopa = 1,55m = skupaj = 540 m3</t>
  </si>
  <si>
    <t xml:space="preserve">Razpiranje gradbene jame v dolžini 59m in povprečni globini 2,8 m z opaži širine do 2,00 m. 
(ocena =350m2) s segmentnim prestavljanjem opažev </t>
  </si>
  <si>
    <t xml:space="preserve">Nabava, dobava in zasip jarka z novim zasipnim materialom, s komprimiranjem v plasteh po 30cm,
obstoječi material (posebno pozornost nameniti zasipu v regionalni cesti) se nadomesti z novim materialom (po potrebi se glina, melj ali druge slabe kvaliteta materiala odstrani in nadomesti z novim materialom za zasip po potrditvi geomehanika)
 - obračun po dejanskih stroških porabe časa in materiala po vpisu v gradbeni dnevnik
 - vključno z nakladanjem in odvozom iz trajne deponije 
 - vključno z nakladanjem in odvozom iz začasne deponijo
Vključno z vsemi stroški stalne deponije (taksa)
</t>
  </si>
  <si>
    <t>100%  novega materiala (od 540m3)</t>
  </si>
  <si>
    <t>povprečna  globina jaškov =2,70</t>
  </si>
  <si>
    <t>Križanja s komunalnimi vodi, vključujejo vsa prečna  ali vzdolžna zavarovanja v času gradnje kanalizacije s predvidenimi ali obstoječimi komunalnimi vodi. Obsega vsa dela in dobave materialov za zaščito in povrnitev v obstoječe stanje po navodilih upravljalca, vključno s  prenosi, ročnih ali strojnih zasipov in izkopov,  prevozov do stalnih in začasnih deponij vse po navodilih upravljalca z vključeimi stroški stalne deponije, vključno s nabavo in polaganjem opozorilnih trakov, podpiranjem z lesenimi gredami, podbetoniranjem, obetoniranjem</t>
  </si>
  <si>
    <t>Izdelava, vgradnja in dvig vseh obstoječih pokrovov jaškov, cestnih požiralnikov in cestnih kap na končno nieleto ceste  z vso pripravo, prečrpavanjem, opremo, materiali, prevozi in deli do polne funkcionalnosti vseh obstoječih delov. 
- zasip in izkop upoštevan pri drugih postavkah
- zgornji sloj v območju asfalta upoštevan pri drugih postavkah
- vključno s huminiziranjem in ureditvijo zgornjega sloja izven asfaltnega cestišča.</t>
  </si>
  <si>
    <t>Izdelava in prevezava iz obstoječe na novo kanalizacijo DN400 z vso pripravo, prečrpavanjem, opremo, materiali, prevozi in deli. Obstoječa kanalizacija mora obratovati nemoteno, izvajalec si priskrbi opremo za nemoteno obratovanje.
- vključno z rušenjem obstoječega kanala DN400 v dolžini do 20m
- vključno z rušenjem obstoječega jaška na regionalni cesti
- vključno z rušenjem obstoječega jaška ob robu - po potrebi
- vključno s podaljšanjem obstoječega priklopa iz požiralnika
- zasip in izkop upoštevan pri drugih postavkah
- zgornji sloj v območju asfalta upoštevan pri drugih postavkah
- vključno z huminiziranjem in ureditvijo zgornjega sloja
izven asfaltnega cestišča 
z vso pripravo, prečrpavanjem, opremo - s komunalnim vozilom ali drugi načinom,  z vsemi materiali in deli do polne funkcionalnosti prevezave.</t>
  </si>
  <si>
    <t>( ocenjeno: 4 kosov obstoječih)</t>
  </si>
  <si>
    <t xml:space="preserve">Nabava in dobava in vgradnja nevezanega nosilnega sloja voziščne konstrukcije iz zmrzlinsko obstojnega kamnitega materiala D22 v debelini 20cm  za izdelavo tampona v voznem pasu za asfaltno cestišče na regionalni cesti kot je zahteva v elaboratu DRI vključno z utrjevanjem do zbitosti Ev2 ≥ 100 MN/m2 </t>
  </si>
  <si>
    <t xml:space="preserve">188m x 0.5m
</t>
  </si>
  <si>
    <t xml:space="preserve">Rezkanje v pasu do 15 do 50cm s talno diamantno žago in odvozom na gradbeno deponijo vključno z razkladanjem in z vsemi stroški trajnega deponiranja, kot je zahtevano v elaboratu dimenzioniranja voziščne konstrukcije. Povprečna debelina obstoječih asfaltnih slojev =6cm, debelina obrabno zapornega sloja bitumenzirane zmesi 4cm. Vključno z izdelavo in dobavo vseh materialom, deli stikov vezanih plasti materialov  (širina stika v obrabni plasti med novo in obstoječo plastjo mora znašati najmanj 1 cm, vključno z vgradnjo z ustrezno bitumensko zmesjo ali bitumenskimi taljivimi trakovi za stikovanje, vse mejne površine obstoječih plasti asfaltnih zmesi je treba predhodno premazati z vročim bitumnom BIT 200 ali kationsko bitumensko emulzijo
 - obračun po dejanskih stroških porabe časa in materiala po vpisu v gradbeni dnevnik    </t>
  </si>
  <si>
    <t xml:space="preserve">61m x 0.5m
</t>
  </si>
  <si>
    <t xml:space="preserve">Odvoz odkopanega materiala s kamionom kiperjem na stalno gradbeno deponijo z nakladanjem, razkladanjem, razgrinjanjem, planiranjem in utrjevanjem v slojih po 50 cm.Vključno s stroški stalne deponije (taksa)
- vključeno pri postavki izkopa in zasipu jarka </t>
  </si>
  <si>
    <t>Izmera, obdelava in priprava podatkov ter oddaja 
G- elaborata kanalizacije skladno z zahtevami upravljavca JP VOKA SNAGA
v ceni ostalih postavk</t>
  </si>
  <si>
    <t>Izdelava PID in POV projekta
v ceni ostalih postavk</t>
  </si>
  <si>
    <t>61m*3,5m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</si>
</sst>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6" formatCode="#,##0\ &quot;€&quot;;[Red]\-#,##0\ &quot;€&quot;"/>
    <numFmt numFmtId="7" formatCode="#,##0.00\ &quot;€&quot;;\-#,##0.00\ &quot;€&quot;"/>
    <numFmt numFmtId="164" formatCode="_-* #,##0.00\ &quot;SIT&quot;_-;\-* #,##0.00\ &quot;SIT&quot;_-;_-* &quot;-&quot;??\ &quot;SIT&quot;_-;_-@_-"/>
    <numFmt numFmtId="165" formatCode="0#"/>
    <numFmt numFmtId="166" formatCode="_-* #,##0.00\ [$SIT-424]_-;\-* #,##0.00\ [$SIT-424]_-;_-* &quot;-&quot;??\ [$SIT-424]_-;_-@_-"/>
    <numFmt numFmtId="167" formatCode="#,##0.0"/>
    <numFmt numFmtId="168" formatCode="0.0"/>
    <numFmt numFmtId="169" formatCode="_-* #,##0.00\ [$€-424]_-;\-* #,##0.00\ [$€-424]_-;_-* &quot;-&quot;??\ [$€-424]_-;_-@_-"/>
    <numFmt numFmtId="170" formatCode="_-* #,##0.00\ _S_I_T_-;\-* #,##0.00\ _S_I_T_-;_-* \-??\ _S_I_T_-;_-@_-"/>
    <numFmt numFmtId="171" formatCode="\$#,##0\ ;\(\$#,##0\)"/>
  </numFmts>
  <fonts count="36">
    <font>
      <sz val="10"/>
      <name val="Arial"/>
      <charset val="238"/>
    </font>
    <font>
      <sz val="11"/>
      <color theme="1"/>
      <name val="Calibri"/>
      <family val="2"/>
      <charset val="238"/>
      <scheme val="minor"/>
    </font>
    <font>
      <sz val="10"/>
      <name val="Arial"/>
      <family val="2"/>
      <charset val="238"/>
    </font>
    <font>
      <b/>
      <sz val="14"/>
      <name val="Arial CE"/>
      <family val="2"/>
      <charset val="238"/>
    </font>
    <font>
      <b/>
      <sz val="12"/>
      <name val="Arial CE"/>
      <family val="2"/>
      <charset val="238"/>
    </font>
    <font>
      <b/>
      <sz val="10"/>
      <name val="Arial CE"/>
      <family val="2"/>
      <charset val="238"/>
    </font>
    <font>
      <sz val="14"/>
      <name val="Arial CE"/>
      <family val="2"/>
      <charset val="238"/>
    </font>
    <font>
      <b/>
      <sz val="12"/>
      <name val="Arial CE"/>
      <charset val="238"/>
    </font>
    <font>
      <sz val="10"/>
      <name val="Arial CE"/>
      <family val="2"/>
      <charset val="238"/>
    </font>
    <font>
      <sz val="10"/>
      <name val="Arial"/>
      <family val="2"/>
    </font>
    <font>
      <sz val="10"/>
      <name val="Arial CE"/>
      <charset val="238"/>
    </font>
    <font>
      <sz val="12"/>
      <name val="Arial CE"/>
      <family val="2"/>
      <charset val="238"/>
    </font>
    <font>
      <sz val="11"/>
      <name val="Arial CE"/>
      <family val="2"/>
      <charset val="238"/>
    </font>
    <font>
      <sz val="8"/>
      <name val="Arial"/>
      <family val="2"/>
      <charset val="238"/>
    </font>
    <font>
      <sz val="10"/>
      <name val="Arial"/>
      <family val="2"/>
      <charset val="238"/>
    </font>
    <font>
      <b/>
      <sz val="10"/>
      <name val="Arial"/>
      <family val="2"/>
      <charset val="238"/>
    </font>
    <font>
      <b/>
      <sz val="14"/>
      <name val="Arial"/>
      <family val="2"/>
      <charset val="238"/>
    </font>
    <font>
      <sz val="10"/>
      <color rgb="FFFF0000"/>
      <name val="Arial CE"/>
      <family val="2"/>
      <charset val="238"/>
    </font>
    <font>
      <sz val="10"/>
      <color rgb="FFFF0000"/>
      <name val="Arial"/>
      <family val="2"/>
      <charset val="238"/>
    </font>
    <font>
      <sz val="10"/>
      <color rgb="FF00B050"/>
      <name val="Arial CE"/>
      <family val="2"/>
      <charset val="238"/>
    </font>
    <font>
      <sz val="10"/>
      <color rgb="FF00B050"/>
      <name val="Arial"/>
      <family val="2"/>
      <charset val="238"/>
    </font>
    <font>
      <sz val="10"/>
      <color theme="0" tint="-0.499984740745262"/>
      <name val="Arial"/>
      <family val="2"/>
      <charset val="238"/>
    </font>
    <font>
      <sz val="10"/>
      <color rgb="FFFFFF00"/>
      <name val="Arial CE"/>
      <family val="2"/>
      <charset val="238"/>
    </font>
    <font>
      <sz val="10"/>
      <color theme="1"/>
      <name val="Arial Narrow"/>
      <family val="2"/>
      <charset val="238"/>
    </font>
    <font>
      <b/>
      <sz val="10"/>
      <name val="Arial Narrow"/>
      <family val="2"/>
      <charset val="238"/>
    </font>
    <font>
      <sz val="8"/>
      <name val="Arial CE"/>
      <family val="2"/>
      <charset val="238"/>
    </font>
    <font>
      <sz val="10"/>
      <name val="Arial Narrow"/>
      <family val="2"/>
      <charset val="238"/>
    </font>
    <font>
      <u/>
      <sz val="10"/>
      <name val="Arial Narrow"/>
      <family val="2"/>
      <charset val="238"/>
    </font>
    <font>
      <sz val="10"/>
      <name val="Mangal"/>
      <family val="2"/>
      <charset val="238"/>
    </font>
    <font>
      <sz val="10"/>
      <color indexed="24"/>
      <name val="Arial"/>
      <family val="2"/>
      <charset val="238"/>
    </font>
    <font>
      <sz val="10"/>
      <name val="Times New Roman CE"/>
      <charset val="238"/>
    </font>
    <font>
      <sz val="11"/>
      <color indexed="8"/>
      <name val="Calibri"/>
      <family val="2"/>
      <charset val="238"/>
    </font>
    <font>
      <sz val="10"/>
      <name val="Times New Roman"/>
      <family val="1"/>
      <charset val="238"/>
    </font>
    <font>
      <b/>
      <sz val="12"/>
      <name val="Arial"/>
      <family val="2"/>
      <charset val="238"/>
    </font>
    <font>
      <sz val="14"/>
      <name val="Arial"/>
      <family val="2"/>
      <charset val="238"/>
    </font>
    <font>
      <sz val="12"/>
      <name val="Arial"/>
      <family val="2"/>
      <charset val="238"/>
    </font>
  </fonts>
  <fills count="4">
    <fill>
      <patternFill patternType="none"/>
    </fill>
    <fill>
      <patternFill patternType="gray125"/>
    </fill>
    <fill>
      <patternFill patternType="solid">
        <fgColor rgb="FFFFFFCC"/>
      </patternFill>
    </fill>
    <fill>
      <patternFill patternType="solid">
        <fgColor theme="0"/>
        <bgColor indexed="64"/>
      </patternFill>
    </fill>
  </fills>
  <borders count="7">
    <border>
      <left/>
      <right/>
      <top/>
      <bottom/>
      <diagonal/>
    </border>
    <border>
      <left style="medium">
        <color indexed="64"/>
      </left>
      <right style="medium">
        <color indexed="64"/>
      </right>
      <top style="medium">
        <color indexed="64"/>
      </top>
      <bottom style="medium">
        <color indexed="64"/>
      </bottom>
      <diagonal/>
    </border>
    <border>
      <left/>
      <right/>
      <top style="double">
        <color indexed="64"/>
      </top>
      <bottom/>
      <diagonal/>
    </border>
    <border>
      <left/>
      <right/>
      <top/>
      <bottom style="double">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s>
  <cellStyleXfs count="34">
    <xf numFmtId="0" fontId="0" fillId="0" borderId="0"/>
    <xf numFmtId="0" fontId="5" fillId="0" borderId="0" applyNumberFormat="0" applyFill="0" applyBorder="0" applyAlignment="0" applyProtection="0"/>
    <xf numFmtId="0" fontId="5" fillId="0" borderId="0" applyNumberFormat="0" applyFill="0" applyBorder="0" applyAlignment="0" applyProtection="0"/>
    <xf numFmtId="0" fontId="14" fillId="0" borderId="0"/>
    <xf numFmtId="0" fontId="14" fillId="0" borderId="0"/>
    <xf numFmtId="0" fontId="14" fillId="0" borderId="0" applyFill="0" applyBorder="0"/>
    <xf numFmtId="0" fontId="2" fillId="0" borderId="1" applyNumberFormat="0" applyFont="0" applyFill="0" applyAlignment="0" applyProtection="0"/>
    <xf numFmtId="0" fontId="4" fillId="0" borderId="2" applyNumberFormat="0"/>
    <xf numFmtId="164" fontId="2" fillId="0" borderId="0" applyFont="0" applyFill="0" applyBorder="0" applyAlignment="0" applyProtection="0"/>
    <xf numFmtId="164" fontId="14" fillId="0" borderId="0" applyFont="0" applyFill="0" applyBorder="0" applyAlignment="0" applyProtection="0"/>
    <xf numFmtId="0" fontId="2" fillId="0" borderId="0"/>
    <xf numFmtId="0" fontId="2" fillId="0" borderId="0" applyFill="0" applyBorder="0"/>
    <xf numFmtId="0" fontId="2" fillId="0" borderId="0"/>
    <xf numFmtId="0" fontId="9" fillId="0" borderId="0"/>
    <xf numFmtId="170" fontId="28" fillId="0" borderId="0" applyFill="0" applyBorder="0" applyAlignment="0" applyProtection="0"/>
    <xf numFmtId="170" fontId="28" fillId="0" borderId="0" applyFill="0" applyBorder="0" applyAlignment="0" applyProtection="0"/>
    <xf numFmtId="168" fontId="28" fillId="0" borderId="0" applyFill="0" applyBorder="0" applyAlignment="0" applyProtection="0"/>
    <xf numFmtId="3" fontId="29" fillId="0" borderId="0" applyFont="0" applyFill="0" applyBorder="0" applyAlignment="0" applyProtection="0"/>
    <xf numFmtId="171" fontId="2" fillId="0" borderId="0" applyFont="0" applyFill="0" applyBorder="0" applyAlignment="0" applyProtection="0"/>
    <xf numFmtId="171" fontId="29" fillId="0" borderId="0" applyFont="0" applyFill="0" applyBorder="0" applyAlignment="0" applyProtection="0"/>
    <xf numFmtId="0" fontId="2" fillId="0" borderId="0"/>
    <xf numFmtId="0" fontId="30" fillId="0" borderId="0"/>
    <xf numFmtId="0" fontId="2" fillId="0" borderId="0"/>
    <xf numFmtId="0" fontId="1" fillId="0" borderId="0"/>
    <xf numFmtId="0" fontId="31" fillId="0" borderId="0"/>
    <xf numFmtId="0" fontId="32" fillId="0" borderId="0"/>
    <xf numFmtId="0" fontId="32" fillId="0" borderId="0"/>
    <xf numFmtId="0" fontId="32" fillId="0" borderId="0"/>
    <xf numFmtId="0" fontId="1" fillId="2" borderId="6" applyNumberFormat="0" applyFont="0" applyAlignment="0" applyProtection="0"/>
    <xf numFmtId="166" fontId="2" fillId="0" borderId="0" applyFont="0" applyFill="0" applyBorder="0" applyAlignment="0" applyProtection="0"/>
    <xf numFmtId="166" fontId="2" fillId="0" borderId="0" applyFont="0" applyFill="0" applyBorder="0" applyAlignment="0" applyProtection="0"/>
    <xf numFmtId="170" fontId="28" fillId="0" borderId="0" applyFill="0" applyBorder="0" applyAlignment="0" applyProtection="0"/>
    <xf numFmtId="170" fontId="28" fillId="0" borderId="0" applyFill="0" applyBorder="0" applyAlignment="0" applyProtection="0"/>
    <xf numFmtId="164" fontId="2" fillId="0" borderId="0" applyFont="0" applyFill="0" applyBorder="0" applyAlignment="0" applyProtection="0"/>
  </cellStyleXfs>
  <cellXfs count="216">
    <xf numFmtId="0" fontId="0" fillId="0" borderId="0" xfId="0"/>
    <xf numFmtId="0" fontId="16" fillId="0" borderId="0" xfId="3" applyFont="1" applyFill="1" applyBorder="1" applyAlignment="1">
      <alignment horizontal="center"/>
    </xf>
    <xf numFmtId="0" fontId="33" fillId="0" borderId="0" xfId="3" applyFont="1" applyFill="1" applyBorder="1" applyAlignment="1">
      <alignment horizontal="center"/>
    </xf>
    <xf numFmtId="0" fontId="15" fillId="0" borderId="0" xfId="3" applyFont="1" applyFill="1"/>
    <xf numFmtId="0" fontId="15" fillId="0" borderId="0" xfId="3" applyFont="1" applyFill="1" applyAlignment="1">
      <alignment horizontal="justify" wrapText="1"/>
    </xf>
    <xf numFmtId="49" fontId="15" fillId="0" borderId="0" xfId="3" applyNumberFormat="1" applyFont="1" applyFill="1" applyBorder="1" applyAlignment="1">
      <alignment horizontal="right" vertical="top"/>
    </xf>
    <xf numFmtId="165" fontId="15" fillId="0" borderId="0" xfId="3" applyNumberFormat="1" applyFont="1" applyFill="1" applyBorder="1" applyAlignment="1">
      <alignment vertical="top"/>
    </xf>
    <xf numFmtId="0" fontId="15" fillId="0" borderId="0" xfId="3" applyFont="1" applyFill="1" applyBorder="1" applyAlignment="1">
      <alignment horizontal="justify" wrapText="1"/>
    </xf>
    <xf numFmtId="49" fontId="15" fillId="0" borderId="0" xfId="3" applyNumberFormat="1" applyFont="1" applyFill="1" applyAlignment="1">
      <alignment horizontal="right" vertical="top"/>
    </xf>
    <xf numFmtId="165" fontId="15" fillId="0" borderId="0" xfId="3" applyNumberFormat="1" applyFont="1" applyFill="1" applyAlignment="1">
      <alignment vertical="top"/>
    </xf>
    <xf numFmtId="0" fontId="15" fillId="0" borderId="0" xfId="3" applyFont="1"/>
    <xf numFmtId="0" fontId="15" fillId="0" borderId="0" xfId="3" applyFont="1" applyFill="1" applyBorder="1"/>
    <xf numFmtId="0" fontId="2" fillId="0" borderId="0" xfId="3" applyFont="1" applyBorder="1"/>
    <xf numFmtId="0" fontId="2" fillId="0" borderId="5" xfId="3" applyFont="1" applyFill="1" applyBorder="1" applyAlignment="1">
      <alignment horizontal="justify" wrapText="1"/>
    </xf>
    <xf numFmtId="4" fontId="2" fillId="0" borderId="5" xfId="3" applyNumberFormat="1" applyFont="1" applyFill="1" applyBorder="1"/>
    <xf numFmtId="0" fontId="2" fillId="0" borderId="5" xfId="3" applyFont="1" applyFill="1" applyBorder="1"/>
    <xf numFmtId="0" fontId="23" fillId="0" borderId="0" xfId="10" applyFont="1"/>
    <xf numFmtId="4" fontId="24" fillId="0" borderId="0" xfId="12" applyNumberFormat="1" applyFont="1" applyFill="1" applyAlignment="1">
      <alignment horizontal="left" vertical="top" wrapText="1"/>
    </xf>
    <xf numFmtId="0" fontId="26" fillId="3" borderId="5" xfId="13" applyFont="1" applyFill="1" applyBorder="1" applyAlignment="1" applyProtection="1">
      <alignment horizontal="center" vertical="top"/>
      <protection locked="0"/>
    </xf>
    <xf numFmtId="0" fontId="23" fillId="3" borderId="5" xfId="10" applyNumberFormat="1" applyFont="1" applyFill="1" applyBorder="1" applyAlignment="1">
      <alignment wrapText="1"/>
    </xf>
    <xf numFmtId="0" fontId="25" fillId="0" borderId="0" xfId="10" applyFont="1" applyFill="1" applyBorder="1" applyAlignment="1">
      <alignment vertical="top" wrapText="1"/>
    </xf>
    <xf numFmtId="0" fontId="26" fillId="3" borderId="5" xfId="10" applyNumberFormat="1" applyFont="1" applyFill="1" applyBorder="1" applyAlignment="1">
      <alignment vertical="top" wrapText="1"/>
    </xf>
    <xf numFmtId="0" fontId="26" fillId="3" borderId="5" xfId="10" applyNumberFormat="1" applyFont="1" applyFill="1" applyBorder="1" applyAlignment="1">
      <alignment wrapText="1"/>
    </xf>
    <xf numFmtId="0" fontId="23" fillId="3" borderId="5" xfId="10" applyNumberFormat="1" applyFont="1" applyFill="1" applyBorder="1" applyAlignment="1">
      <alignment vertical="top" wrapText="1"/>
    </xf>
    <xf numFmtId="0" fontId="25" fillId="0" borderId="0" xfId="10" applyFont="1" applyFill="1" applyAlignment="1">
      <alignment vertical="top"/>
    </xf>
    <xf numFmtId="0" fontId="2" fillId="0" borderId="0" xfId="10" applyFill="1" applyAlignment="1">
      <alignment vertical="top"/>
    </xf>
    <xf numFmtId="0" fontId="26" fillId="3" borderId="5" xfId="10" applyFont="1" applyFill="1" applyBorder="1" applyAlignment="1">
      <alignment wrapText="1"/>
    </xf>
    <xf numFmtId="0" fontId="26" fillId="3" borderId="5" xfId="10" applyFont="1" applyFill="1" applyBorder="1" applyAlignment="1">
      <alignment horizontal="justify"/>
    </xf>
    <xf numFmtId="0" fontId="26" fillId="3" borderId="5" xfId="10" applyFont="1" applyFill="1" applyBorder="1"/>
    <xf numFmtId="0" fontId="23" fillId="3" borderId="0" xfId="10" applyFont="1" applyFill="1"/>
    <xf numFmtId="0" fontId="26" fillId="3" borderId="0" xfId="10" applyFont="1" applyFill="1"/>
    <xf numFmtId="0" fontId="26" fillId="0" borderId="0" xfId="10" applyFont="1"/>
    <xf numFmtId="0" fontId="26" fillId="3" borderId="0" xfId="13" applyFont="1" applyFill="1" applyBorder="1" applyAlignment="1" applyProtection="1">
      <alignment horizontal="center" vertical="top"/>
      <protection locked="0"/>
    </xf>
    <xf numFmtId="0" fontId="26" fillId="3" borderId="0" xfId="10" applyFont="1" applyFill="1" applyBorder="1" applyAlignment="1">
      <alignment horizontal="justify"/>
    </xf>
    <xf numFmtId="0" fontId="2" fillId="0" borderId="5" xfId="0" applyFont="1" applyBorder="1"/>
    <xf numFmtId="169" fontId="2" fillId="0" borderId="0" xfId="8" applyNumberFormat="1" applyFont="1" applyBorder="1"/>
    <xf numFmtId="0" fontId="15" fillId="0" borderId="0" xfId="0" applyFont="1" applyBorder="1"/>
    <xf numFmtId="0" fontId="2" fillId="0" borderId="0" xfId="3" applyFont="1"/>
    <xf numFmtId="49" fontId="33" fillId="0" borderId="0" xfId="3" applyNumberFormat="1" applyFont="1" applyFill="1" applyBorder="1" applyAlignment="1">
      <alignment horizontal="center" vertical="top"/>
    </xf>
    <xf numFmtId="165" fontId="16" fillId="0" borderId="0" xfId="3" applyNumberFormat="1" applyFont="1" applyFill="1" applyBorder="1" applyAlignment="1">
      <alignment horizontal="center" vertical="top"/>
    </xf>
    <xf numFmtId="4" fontId="15" fillId="0" borderId="0" xfId="3" applyNumberFormat="1" applyFont="1" applyFill="1" applyAlignment="1">
      <alignment horizontal="right"/>
    </xf>
    <xf numFmtId="0" fontId="15" fillId="0" borderId="0" xfId="3" applyFont="1" applyFill="1" applyBorder="1" applyAlignment="1">
      <alignment horizontal="center"/>
    </xf>
    <xf numFmtId="0" fontId="15" fillId="0" borderId="0" xfId="2" applyFont="1" applyFill="1" applyBorder="1" applyAlignment="1">
      <alignment horizontal="center"/>
    </xf>
    <xf numFmtId="49" fontId="16" fillId="0" borderId="0" xfId="3" applyNumberFormat="1" applyFont="1" applyFill="1" applyBorder="1" applyAlignment="1">
      <alignment horizontal="right" vertical="top"/>
    </xf>
    <xf numFmtId="165" fontId="16" fillId="0" borderId="0" xfId="3" applyNumberFormat="1" applyFont="1" applyFill="1" applyBorder="1" applyAlignment="1">
      <alignment vertical="top"/>
    </xf>
    <xf numFmtId="0" fontId="16" fillId="0" borderId="0" xfId="3" applyFont="1" applyFill="1" applyBorder="1" applyAlignment="1"/>
    <xf numFmtId="4" fontId="15" fillId="0" borderId="0" xfId="3" applyNumberFormat="1" applyFont="1" applyFill="1" applyBorder="1" applyAlignment="1"/>
    <xf numFmtId="166" fontId="15" fillId="0" borderId="0" xfId="3" applyNumberFormat="1" applyFont="1" applyFill="1" applyBorder="1" applyAlignment="1">
      <alignment horizontal="right"/>
    </xf>
    <xf numFmtId="166" fontId="15" fillId="0" borderId="0" xfId="2" applyNumberFormat="1" applyFont="1" applyFill="1" applyBorder="1" applyAlignment="1">
      <alignment horizontal="right"/>
    </xf>
    <xf numFmtId="0" fontId="33" fillId="0" borderId="0" xfId="3" applyFont="1"/>
    <xf numFmtId="0" fontId="34" fillId="0" borderId="0" xfId="3" applyFont="1"/>
    <xf numFmtId="4" fontId="15" fillId="0" borderId="0" xfId="3" applyNumberFormat="1" applyFont="1" applyFill="1" applyBorder="1" applyAlignment="1">
      <alignment horizontal="right"/>
    </xf>
    <xf numFmtId="0" fontId="15" fillId="0" borderId="0" xfId="2" applyFont="1" applyFill="1" applyBorder="1" applyAlignment="1"/>
    <xf numFmtId="0" fontId="35" fillId="0" borderId="5" xfId="3" applyFont="1" applyFill="1" applyBorder="1" applyAlignment="1">
      <alignment horizontal="center"/>
    </xf>
    <xf numFmtId="3" fontId="2" fillId="0" borderId="5" xfId="5" applyNumberFormat="1" applyFont="1" applyFill="1" applyBorder="1" applyAlignment="1">
      <alignment horizontal="center" wrapText="1"/>
    </xf>
    <xf numFmtId="3" fontId="2" fillId="0" borderId="5" xfId="5" applyNumberFormat="1" applyFont="1" applyFill="1" applyBorder="1" applyAlignment="1">
      <alignment horizontal="center"/>
    </xf>
    <xf numFmtId="0" fontId="2" fillId="0" borderId="0" xfId="3" applyFont="1" applyBorder="1" applyAlignment="1">
      <alignment horizontal="center" wrapText="1"/>
    </xf>
    <xf numFmtId="7" fontId="2" fillId="0" borderId="5" xfId="3" applyNumberFormat="1" applyFont="1" applyFill="1" applyBorder="1" applyAlignment="1">
      <alignment horizontal="right"/>
    </xf>
    <xf numFmtId="4" fontId="2" fillId="0" borderId="5" xfId="3" applyNumberFormat="1" applyFont="1" applyFill="1" applyBorder="1" applyAlignment="1">
      <alignment horizontal="right"/>
    </xf>
    <xf numFmtId="4" fontId="2" fillId="0" borderId="5" xfId="2" applyNumberFormat="1" applyFont="1" applyFill="1" applyBorder="1" applyAlignment="1"/>
    <xf numFmtId="4" fontId="2" fillId="0" borderId="0" xfId="3" applyNumberFormat="1" applyFont="1" applyBorder="1"/>
    <xf numFmtId="7" fontId="2" fillId="0" borderId="0" xfId="3" applyNumberFormat="1" applyFont="1" applyBorder="1"/>
    <xf numFmtId="7" fontId="15" fillId="0" borderId="0" xfId="3" applyNumberFormat="1" applyFont="1" applyFill="1" applyBorder="1" applyAlignment="1">
      <alignment horizontal="right"/>
    </xf>
    <xf numFmtId="4" fontId="15" fillId="0" borderId="0" xfId="2" applyNumberFormat="1" applyFont="1" applyFill="1" applyAlignment="1"/>
    <xf numFmtId="4" fontId="2" fillId="0" borderId="0" xfId="3" applyNumberFormat="1" applyFont="1"/>
    <xf numFmtId="164" fontId="2" fillId="0" borderId="0" xfId="9" applyFont="1"/>
    <xf numFmtId="0" fontId="15" fillId="0" borderId="0" xfId="2" applyFont="1" applyFill="1" applyAlignment="1"/>
    <xf numFmtId="0" fontId="25" fillId="0" borderId="0" xfId="10" applyFont="1" applyFill="1" applyBorder="1" applyAlignment="1">
      <alignment vertical="top" wrapText="1"/>
    </xf>
    <xf numFmtId="4" fontId="8" fillId="0" borderId="0" xfId="10" applyNumberFormat="1" applyFont="1" applyFill="1" applyAlignment="1" applyProtection="1">
      <alignment horizontal="right"/>
      <protection locked="0"/>
    </xf>
    <xf numFmtId="0" fontId="2" fillId="0" borderId="0" xfId="10" applyFont="1" applyFill="1" applyAlignment="1" applyProtection="1">
      <alignment horizontal="right"/>
      <protection locked="0"/>
    </xf>
    <xf numFmtId="166" fontId="6" fillId="0" borderId="0" xfId="10" applyNumberFormat="1" applyFont="1" applyFill="1" applyBorder="1" applyAlignment="1" applyProtection="1">
      <alignment horizontal="right"/>
      <protection locked="0"/>
    </xf>
    <xf numFmtId="4" fontId="6" fillId="0" borderId="0" xfId="10" applyNumberFormat="1" applyFont="1" applyFill="1" applyBorder="1" applyAlignment="1" applyProtection="1">
      <alignment horizontal="right"/>
      <protection locked="0"/>
    </xf>
    <xf numFmtId="3" fontId="8" fillId="0" borderId="4" xfId="11" applyNumberFormat="1" applyFont="1" applyFill="1" applyBorder="1" applyAlignment="1" applyProtection="1">
      <alignment horizontal="right"/>
      <protection locked="0"/>
    </xf>
    <xf numFmtId="4" fontId="8" fillId="0" borderId="0" xfId="10" applyNumberFormat="1" applyFont="1" applyFill="1" applyBorder="1" applyAlignment="1" applyProtection="1">
      <alignment horizontal="center"/>
      <protection locked="0"/>
    </xf>
    <xf numFmtId="4" fontId="8" fillId="0" borderId="0" xfId="10" applyNumberFormat="1" applyFont="1" applyFill="1" applyAlignment="1" applyProtection="1">
      <protection locked="0"/>
    </xf>
    <xf numFmtId="4" fontId="8" fillId="0" borderId="0" xfId="10" applyNumberFormat="1" applyFont="1" applyFill="1" applyProtection="1">
      <protection locked="0"/>
    </xf>
    <xf numFmtId="4" fontId="5" fillId="0" borderId="3" xfId="1" applyNumberFormat="1" applyFont="1" applyFill="1" applyBorder="1" applyAlignment="1" applyProtection="1">
      <alignment horizontal="right"/>
      <protection locked="0"/>
    </xf>
    <xf numFmtId="4" fontId="4" fillId="0" borderId="0" xfId="10" applyNumberFormat="1" applyFont="1" applyFill="1" applyBorder="1" applyAlignment="1" applyProtection="1">
      <protection locked="0"/>
    </xf>
    <xf numFmtId="4" fontId="5" fillId="0" borderId="3" xfId="1" applyNumberFormat="1" applyFont="1" applyFill="1" applyBorder="1" applyAlignment="1" applyProtection="1">
      <protection locked="0"/>
    </xf>
    <xf numFmtId="49" fontId="2" fillId="0" borderId="0" xfId="10" applyNumberFormat="1" applyFont="1" applyFill="1" applyAlignment="1" applyProtection="1">
      <alignment horizontal="right" vertical="top"/>
    </xf>
    <xf numFmtId="165" fontId="2" fillId="0" borderId="0" xfId="10" applyNumberFormat="1" applyFont="1" applyFill="1" applyAlignment="1" applyProtection="1">
      <alignment vertical="top"/>
    </xf>
    <xf numFmtId="0" fontId="2" fillId="0" borderId="0" xfId="10" applyFont="1" applyFill="1" applyAlignment="1" applyProtection="1">
      <alignment horizontal="justify" vertical="top" wrapText="1"/>
    </xf>
    <xf numFmtId="0" fontId="2" fillId="0" borderId="0" xfId="10" applyFont="1" applyFill="1" applyAlignment="1" applyProtection="1">
      <alignment horizontal="center" wrapText="1"/>
    </xf>
    <xf numFmtId="4" fontId="8" fillId="0" borderId="0" xfId="10" applyNumberFormat="1" applyFont="1" applyFill="1" applyAlignment="1" applyProtection="1">
      <alignment horizontal="right"/>
    </xf>
    <xf numFmtId="4" fontId="8" fillId="0" borderId="0" xfId="10" applyNumberFormat="1" applyFont="1" applyFill="1" applyAlignment="1" applyProtection="1">
      <alignment horizontal="center"/>
    </xf>
    <xf numFmtId="0" fontId="2" fillId="0" borderId="0" xfId="10" applyFont="1" applyFill="1" applyAlignment="1" applyProtection="1">
      <alignment horizontal="right"/>
    </xf>
    <xf numFmtId="0" fontId="2" fillId="0" borderId="0" xfId="10" applyFont="1" applyFill="1" applyProtection="1"/>
    <xf numFmtId="0" fontId="3" fillId="0" borderId="0" xfId="10" applyFont="1" applyFill="1" applyAlignment="1" applyProtection="1">
      <alignment horizontal="center"/>
    </xf>
    <xf numFmtId="0" fontId="4" fillId="0" borderId="0" xfId="10" applyFont="1" applyFill="1" applyAlignment="1" applyProtection="1">
      <alignment horizontal="center"/>
    </xf>
    <xf numFmtId="0" fontId="2" fillId="0" borderId="0" xfId="10" applyFont="1" applyFill="1" applyAlignment="1" applyProtection="1">
      <alignment horizontal="center" wrapText="1"/>
    </xf>
    <xf numFmtId="49" fontId="4" fillId="0" borderId="0" xfId="10" applyNumberFormat="1" applyFont="1" applyFill="1" applyAlignment="1" applyProtection="1">
      <alignment horizontal="left" vertical="top" wrapText="1"/>
    </xf>
    <xf numFmtId="165" fontId="4" fillId="0" borderId="0" xfId="10" applyNumberFormat="1" applyFont="1" applyFill="1" applyAlignment="1" applyProtection="1">
      <alignment horizontal="left" vertical="top"/>
    </xf>
    <xf numFmtId="0" fontId="7" fillId="0" borderId="0" xfId="10" applyFont="1" applyFill="1" applyAlignment="1" applyProtection="1">
      <alignment horizontal="center" vertical="center" wrapText="1"/>
    </xf>
    <xf numFmtId="0" fontId="8" fillId="0" borderId="0" xfId="10" applyFont="1" applyFill="1" applyAlignment="1" applyProtection="1">
      <alignment horizontal="left" vertical="center" wrapText="1"/>
    </xf>
    <xf numFmtId="0" fontId="8" fillId="0" borderId="0" xfId="10" applyFont="1" applyFill="1" applyAlignment="1" applyProtection="1">
      <alignment horizontal="left" vertical="center" wrapText="1"/>
    </xf>
    <xf numFmtId="0" fontId="2" fillId="0" borderId="0" xfId="10" applyFont="1" applyFill="1" applyAlignment="1" applyProtection="1">
      <alignment vertical="center"/>
    </xf>
    <xf numFmtId="49" fontId="4" fillId="0" borderId="0" xfId="10" applyNumberFormat="1" applyFont="1" applyFill="1" applyAlignment="1" applyProtection="1">
      <alignment horizontal="center" vertical="top"/>
    </xf>
    <xf numFmtId="165" fontId="3" fillId="0" borderId="0" xfId="10" applyNumberFormat="1" applyFont="1" applyFill="1" applyAlignment="1" applyProtection="1">
      <alignment horizontal="center" vertical="top"/>
    </xf>
    <xf numFmtId="0" fontId="3" fillId="0" borderId="0" xfId="10" applyFont="1" applyFill="1" applyAlignment="1" applyProtection="1">
      <alignment horizontal="center" vertical="top"/>
    </xf>
    <xf numFmtId="0" fontId="3" fillId="0" borderId="0" xfId="10" applyFont="1" applyFill="1" applyAlignment="1" applyProtection="1">
      <alignment horizontal="center"/>
    </xf>
    <xf numFmtId="0" fontId="5" fillId="0" borderId="0" xfId="2" applyFont="1" applyFill="1" applyAlignment="1" applyProtection="1">
      <alignment horizontal="center"/>
    </xf>
    <xf numFmtId="0" fontId="6" fillId="0" borderId="0" xfId="10" applyFont="1" applyFill="1" applyAlignment="1" applyProtection="1">
      <alignment vertical="top"/>
    </xf>
    <xf numFmtId="0" fontId="6" fillId="0" borderId="0" xfId="10" applyFont="1" applyFill="1" applyAlignment="1" applyProtection="1"/>
    <xf numFmtId="4" fontId="6" fillId="0" borderId="0" xfId="10" applyNumberFormat="1" applyFont="1" applyFill="1" applyAlignment="1" applyProtection="1"/>
    <xf numFmtId="0" fontId="5" fillId="0" borderId="0" xfId="2" applyFont="1" applyFill="1" applyAlignment="1" applyProtection="1"/>
    <xf numFmtId="49" fontId="7" fillId="0" borderId="0" xfId="10" applyNumberFormat="1" applyFont="1" applyFill="1" applyAlignment="1" applyProtection="1">
      <alignment horizontal="right" vertical="top"/>
    </xf>
    <xf numFmtId="165" fontId="7" fillId="0" borderId="0" xfId="10" applyNumberFormat="1" applyFont="1" applyFill="1" applyAlignment="1" applyProtection="1">
      <alignment horizontal="center" vertical="top"/>
    </xf>
    <xf numFmtId="0" fontId="7" fillId="0" borderId="0" xfId="10" applyFont="1" applyFill="1" applyAlignment="1" applyProtection="1">
      <alignment vertical="top"/>
    </xf>
    <xf numFmtId="0" fontId="7" fillId="0" borderId="0" xfId="10" applyFont="1" applyFill="1" applyAlignment="1" applyProtection="1"/>
    <xf numFmtId="0" fontId="4" fillId="0" borderId="0" xfId="10" applyFont="1" applyFill="1" applyAlignment="1" applyProtection="1"/>
    <xf numFmtId="7" fontId="7" fillId="0" borderId="0" xfId="10" applyNumberFormat="1" applyFont="1" applyFill="1" applyAlignment="1" applyProtection="1"/>
    <xf numFmtId="165" fontId="7" fillId="0" borderId="0" xfId="10" applyNumberFormat="1" applyFont="1" applyFill="1" applyBorder="1" applyAlignment="1" applyProtection="1">
      <alignment horizontal="left" vertical="top"/>
    </xf>
    <xf numFmtId="0" fontId="7" fillId="0" borderId="0" xfId="10" applyFont="1" applyFill="1" applyBorder="1" applyAlignment="1" applyProtection="1">
      <alignment vertical="top"/>
    </xf>
    <xf numFmtId="0" fontId="7" fillId="0" borderId="0" xfId="10" applyFont="1" applyFill="1" applyBorder="1" applyAlignment="1" applyProtection="1">
      <alignment horizontal="center" wrapText="1"/>
    </xf>
    <xf numFmtId="2" fontId="4" fillId="0" borderId="0" xfId="10" applyNumberFormat="1" applyFont="1" applyFill="1" applyBorder="1" applyAlignment="1" applyProtection="1">
      <alignment horizontal="right"/>
    </xf>
    <xf numFmtId="7" fontId="7" fillId="0" borderId="0" xfId="10" applyNumberFormat="1" applyFont="1" applyFill="1" applyBorder="1" applyAlignment="1" applyProtection="1"/>
    <xf numFmtId="0" fontId="7" fillId="0" borderId="0" xfId="10" applyFont="1" applyFill="1" applyAlignment="1" applyProtection="1">
      <alignment horizontal="right"/>
    </xf>
    <xf numFmtId="0" fontId="7" fillId="0" borderId="0" xfId="10" applyFont="1" applyFill="1" applyProtection="1"/>
    <xf numFmtId="165" fontId="7" fillId="0" borderId="3" xfId="10" applyNumberFormat="1" applyFont="1" applyFill="1" applyBorder="1" applyAlignment="1" applyProtection="1">
      <alignment horizontal="left" vertical="top"/>
    </xf>
    <xf numFmtId="0" fontId="7" fillId="0" borderId="3" xfId="7" applyFont="1" applyFill="1" applyBorder="1" applyAlignment="1" applyProtection="1">
      <alignment vertical="top"/>
    </xf>
    <xf numFmtId="0" fontId="7" fillId="0" borderId="3" xfId="10" applyFont="1" applyFill="1" applyBorder="1" applyAlignment="1" applyProtection="1">
      <alignment horizontal="center" wrapText="1"/>
    </xf>
    <xf numFmtId="2" fontId="4" fillId="0" borderId="3" xfId="10" applyNumberFormat="1" applyFont="1" applyFill="1" applyBorder="1" applyAlignment="1" applyProtection="1">
      <alignment horizontal="right"/>
    </xf>
    <xf numFmtId="7" fontId="7" fillId="0" borderId="3" xfId="10" applyNumberFormat="1" applyFont="1" applyFill="1" applyBorder="1" applyAlignment="1" applyProtection="1"/>
    <xf numFmtId="165" fontId="7" fillId="0" borderId="0" xfId="10" applyNumberFormat="1" applyFont="1" applyFill="1" applyAlignment="1" applyProtection="1">
      <alignment vertical="top"/>
    </xf>
    <xf numFmtId="0" fontId="7" fillId="0" borderId="0" xfId="7" applyFont="1" applyFill="1" applyBorder="1" applyAlignment="1" applyProtection="1">
      <alignment vertical="top"/>
    </xf>
    <xf numFmtId="7" fontId="7" fillId="0" borderId="2" xfId="10" applyNumberFormat="1" applyFont="1" applyFill="1" applyBorder="1" applyAlignment="1" applyProtection="1"/>
    <xf numFmtId="49" fontId="6" fillId="0" borderId="0" xfId="10" applyNumberFormat="1" applyFont="1" applyFill="1" applyAlignment="1" applyProtection="1">
      <alignment horizontal="right" vertical="top"/>
    </xf>
    <xf numFmtId="165" fontId="6" fillId="0" borderId="0" xfId="10" applyNumberFormat="1" applyFont="1" applyFill="1" applyAlignment="1" applyProtection="1">
      <alignment vertical="top"/>
    </xf>
    <xf numFmtId="166" fontId="6" fillId="0" borderId="0" xfId="10" applyNumberFormat="1" applyFont="1" applyFill="1" applyBorder="1" applyAlignment="1" applyProtection="1">
      <alignment horizontal="right"/>
    </xf>
    <xf numFmtId="166" fontId="5" fillId="0" borderId="0" xfId="2" applyNumberFormat="1" applyFont="1" applyFill="1" applyBorder="1" applyAlignment="1" applyProtection="1">
      <alignment horizontal="right"/>
    </xf>
    <xf numFmtId="0" fontId="6" fillId="0" borderId="0" xfId="10" applyFont="1" applyFill="1" applyAlignment="1" applyProtection="1">
      <alignment horizontal="right"/>
    </xf>
    <xf numFmtId="0" fontId="6" fillId="0" borderId="0" xfId="10" applyFont="1" applyFill="1" applyProtection="1"/>
    <xf numFmtId="0" fontId="6" fillId="0" borderId="0" xfId="10" applyFont="1" applyFill="1" applyAlignment="1" applyProtection="1">
      <alignment horizontal="left" vertical="top"/>
    </xf>
    <xf numFmtId="4" fontId="6" fillId="0" borderId="0" xfId="10" applyNumberFormat="1" applyFont="1" applyFill="1" applyBorder="1" applyAlignment="1" applyProtection="1">
      <alignment horizontal="right"/>
    </xf>
    <xf numFmtId="49" fontId="2" fillId="0" borderId="4" xfId="10" applyNumberFormat="1" applyFont="1" applyFill="1" applyBorder="1" applyAlignment="1" applyProtection="1">
      <alignment horizontal="center" vertical="top"/>
    </xf>
    <xf numFmtId="49" fontId="2" fillId="0" borderId="4" xfId="10" applyNumberFormat="1" applyFont="1" applyFill="1" applyBorder="1" applyAlignment="1" applyProtection="1">
      <alignment horizontal="right" vertical="top"/>
    </xf>
    <xf numFmtId="0" fontId="8" fillId="0" borderId="4" xfId="11" applyFont="1" applyFill="1" applyBorder="1" applyAlignment="1" applyProtection="1">
      <alignment horizontal="right" wrapText="1"/>
    </xf>
    <xf numFmtId="167" fontId="8" fillId="0" borderId="4" xfId="11" applyNumberFormat="1" applyFont="1" applyFill="1" applyBorder="1" applyAlignment="1" applyProtection="1">
      <alignment horizontal="right"/>
    </xf>
    <xf numFmtId="3" fontId="8" fillId="0" borderId="4" xfId="11" applyNumberFormat="1" applyFont="1" applyFill="1" applyBorder="1" applyAlignment="1" applyProtection="1">
      <alignment horizontal="right"/>
    </xf>
    <xf numFmtId="49" fontId="2" fillId="0" borderId="0" xfId="10" applyNumberFormat="1" applyFont="1" applyFill="1" applyBorder="1" applyAlignment="1" applyProtection="1">
      <alignment horizontal="center" vertical="top"/>
    </xf>
    <xf numFmtId="49" fontId="2" fillId="0" borderId="0" xfId="10" applyNumberFormat="1" applyFont="1" applyFill="1" applyBorder="1" applyAlignment="1" applyProtection="1">
      <alignment horizontal="right" vertical="top"/>
    </xf>
    <xf numFmtId="49" fontId="2" fillId="0" borderId="0" xfId="10" applyNumberFormat="1" applyFont="1" applyFill="1" applyBorder="1" applyAlignment="1" applyProtection="1">
      <alignment horizontal="center"/>
    </xf>
    <xf numFmtId="4" fontId="8" fillId="0" borderId="0" xfId="10" applyNumberFormat="1" applyFont="1" applyFill="1" applyBorder="1" applyAlignment="1" applyProtection="1">
      <alignment horizontal="center"/>
    </xf>
    <xf numFmtId="49" fontId="5" fillId="0" borderId="0" xfId="2" applyNumberFormat="1" applyFont="1" applyFill="1" applyBorder="1" applyAlignment="1" applyProtection="1">
      <alignment horizontal="center"/>
    </xf>
    <xf numFmtId="49" fontId="3" fillId="0" borderId="0" xfId="10" applyNumberFormat="1" applyFont="1" applyFill="1" applyAlignment="1" applyProtection="1">
      <alignment horizontal="right" vertical="top"/>
    </xf>
    <xf numFmtId="0" fontId="3" fillId="0" borderId="0" xfId="10" applyFont="1" applyFill="1" applyAlignment="1" applyProtection="1">
      <alignment horizontal="justify" vertical="top" wrapText="1"/>
    </xf>
    <xf numFmtId="0" fontId="16" fillId="0" borderId="0" xfId="10" applyFont="1" applyFill="1" applyAlignment="1" applyProtection="1">
      <alignment horizontal="right"/>
    </xf>
    <xf numFmtId="0" fontId="13" fillId="0" borderId="0" xfId="10" applyFont="1" applyFill="1" applyAlignment="1" applyProtection="1">
      <alignment horizontal="right"/>
    </xf>
    <xf numFmtId="0" fontId="20" fillId="0" borderId="0" xfId="10" applyFont="1" applyFill="1" applyProtection="1"/>
    <xf numFmtId="165" fontId="2" fillId="0" borderId="0" xfId="10" applyNumberFormat="1" applyFont="1" applyFill="1" applyAlignment="1" applyProtection="1">
      <alignment horizontal="left" vertical="top"/>
    </xf>
    <xf numFmtId="4" fontId="10" fillId="0" borderId="0" xfId="2" applyNumberFormat="1" applyFont="1" applyFill="1" applyAlignment="1" applyProtection="1"/>
    <xf numFmtId="168" fontId="2" fillId="0" borderId="0" xfId="10" applyNumberFormat="1" applyFont="1" applyFill="1" applyAlignment="1" applyProtection="1">
      <alignment horizontal="right"/>
    </xf>
    <xf numFmtId="0" fontId="0" fillId="0" borderId="0" xfId="0" applyProtection="1"/>
    <xf numFmtId="0" fontId="21" fillId="0" borderId="0" xfId="10" applyFont="1" applyFill="1" applyAlignment="1" applyProtection="1">
      <alignment horizontal="right"/>
    </xf>
    <xf numFmtId="168" fontId="21" fillId="0" borderId="0" xfId="10" applyNumberFormat="1" applyFont="1" applyFill="1" applyAlignment="1" applyProtection="1">
      <alignment horizontal="right"/>
    </xf>
    <xf numFmtId="0" fontId="21" fillId="0" borderId="0" xfId="10" applyFont="1" applyFill="1" applyProtection="1"/>
    <xf numFmtId="4" fontId="2" fillId="0" borderId="0" xfId="10" applyNumberFormat="1" applyFont="1" applyFill="1" applyAlignment="1" applyProtection="1">
      <alignment horizontal="right"/>
    </xf>
    <xf numFmtId="2" fontId="8" fillId="0" borderId="0" xfId="10" applyNumberFormat="1" applyFont="1" applyFill="1" applyAlignment="1" applyProtection="1">
      <alignment horizontal="right"/>
    </xf>
    <xf numFmtId="4" fontId="19" fillId="0" borderId="0" xfId="10" applyNumberFormat="1" applyFont="1" applyFill="1" applyAlignment="1" applyProtection="1">
      <alignment horizontal="right"/>
    </xf>
    <xf numFmtId="1" fontId="8" fillId="0" borderId="0" xfId="10" applyNumberFormat="1" applyFont="1" applyFill="1" applyAlignment="1" applyProtection="1">
      <alignment horizontal="right"/>
    </xf>
    <xf numFmtId="49" fontId="2" fillId="0" borderId="0" xfId="10" applyNumberFormat="1" applyFont="1" applyFill="1" applyAlignment="1" applyProtection="1">
      <alignment vertical="top"/>
    </xf>
    <xf numFmtId="0" fontId="2" fillId="0" borderId="0" xfId="10" applyFont="1" applyFill="1" applyAlignment="1" applyProtection="1">
      <alignment horizontal="left" vertical="top"/>
    </xf>
    <xf numFmtId="0" fontId="2" fillId="0" borderId="0" xfId="10" applyFont="1" applyFill="1" applyAlignment="1" applyProtection="1">
      <alignment horizontal="center"/>
    </xf>
    <xf numFmtId="0" fontId="2" fillId="0" borderId="0" xfId="10" applyFont="1" applyFill="1" applyAlignment="1" applyProtection="1">
      <alignment horizontal="left" vertical="top" wrapText="1"/>
    </xf>
    <xf numFmtId="0" fontId="2" fillId="0" borderId="0" xfId="10" applyFont="1" applyFill="1" applyAlignment="1" applyProtection="1">
      <alignment vertical="top" wrapText="1"/>
    </xf>
    <xf numFmtId="0" fontId="2" fillId="0" borderId="0" xfId="10" applyFont="1" applyFill="1" applyAlignment="1" applyProtection="1">
      <alignment wrapText="1"/>
    </xf>
    <xf numFmtId="0" fontId="9" fillId="0" borderId="0" xfId="10" applyFont="1" applyFill="1" applyAlignment="1" applyProtection="1">
      <alignment vertical="top" wrapText="1"/>
    </xf>
    <xf numFmtId="0" fontId="18" fillId="0" borderId="0" xfId="10" applyFont="1" applyFill="1" applyAlignment="1" applyProtection="1">
      <alignment horizontal="right"/>
    </xf>
    <xf numFmtId="0" fontId="2" fillId="0" borderId="0" xfId="10" applyFont="1" applyFill="1" applyAlignment="1" applyProtection="1">
      <alignment vertical="top"/>
    </xf>
    <xf numFmtId="0" fontId="2" fillId="0" borderId="0" xfId="10" applyFont="1" applyFill="1" applyAlignment="1" applyProtection="1">
      <alignment horizontal="left"/>
    </xf>
    <xf numFmtId="0" fontId="2" fillId="0" borderId="0" xfId="0" applyFont="1" applyFill="1" applyAlignment="1" applyProtection="1">
      <alignment horizontal="justify" vertical="top" wrapText="1"/>
    </xf>
    <xf numFmtId="0" fontId="18" fillId="0" borderId="0" xfId="10" applyFont="1" applyFill="1" applyProtection="1"/>
    <xf numFmtId="4" fontId="22" fillId="0" borderId="0" xfId="10" applyNumberFormat="1" applyFont="1" applyFill="1" applyAlignment="1" applyProtection="1">
      <alignment horizontal="right"/>
    </xf>
    <xf numFmtId="0" fontId="9" fillId="0" borderId="0" xfId="10" applyFont="1" applyFill="1" applyAlignment="1" applyProtection="1">
      <alignment horizontal="justify" vertical="top" wrapText="1"/>
    </xf>
    <xf numFmtId="0" fontId="9" fillId="0" borderId="0" xfId="10" applyFont="1" applyFill="1" applyAlignment="1" applyProtection="1">
      <alignment vertical="top"/>
    </xf>
    <xf numFmtId="4" fontId="17" fillId="0" borderId="0" xfId="10" applyNumberFormat="1" applyFont="1" applyFill="1" applyAlignment="1" applyProtection="1">
      <alignment horizontal="right"/>
    </xf>
    <xf numFmtId="0" fontId="2" fillId="0" borderId="0" xfId="10" applyNumberFormat="1" applyFont="1" applyFill="1" applyAlignment="1" applyProtection="1">
      <alignment horizontal="justify" vertical="top"/>
    </xf>
    <xf numFmtId="4" fontId="8" fillId="0" borderId="0" xfId="10" applyNumberFormat="1" applyFont="1" applyFill="1" applyAlignment="1" applyProtection="1"/>
    <xf numFmtId="168" fontId="2" fillId="0" borderId="0" xfId="10" applyNumberFormat="1" applyFont="1" applyFill="1" applyAlignment="1" applyProtection="1">
      <alignment horizontal="left"/>
    </xf>
    <xf numFmtId="49" fontId="2" fillId="0" borderId="0" xfId="10" applyNumberFormat="1" applyFont="1" applyFill="1" applyAlignment="1" applyProtection="1">
      <alignment horizontal="left" vertical="top"/>
    </xf>
    <xf numFmtId="0" fontId="2" fillId="0" borderId="0" xfId="10" applyFont="1" applyFill="1" applyAlignment="1" applyProtection="1">
      <alignment horizontal="center" vertical="top" wrapText="1"/>
    </xf>
    <xf numFmtId="4" fontId="8" fillId="0" borderId="0" xfId="10" applyNumberFormat="1" applyFont="1" applyFill="1" applyProtection="1"/>
    <xf numFmtId="0" fontId="2" fillId="0" borderId="0" xfId="10" applyNumberFormat="1" applyFont="1" applyFill="1" applyAlignment="1" applyProtection="1">
      <alignment horizontal="justify" vertical="top" wrapText="1"/>
    </xf>
    <xf numFmtId="0" fontId="2" fillId="0" borderId="0" xfId="10" applyNumberFormat="1" applyFont="1" applyFill="1" applyAlignment="1" applyProtection="1">
      <alignment horizontal="center"/>
    </xf>
    <xf numFmtId="0" fontId="2" fillId="0" borderId="0" xfId="10" applyNumberFormat="1" applyFont="1" applyFill="1" applyProtection="1"/>
    <xf numFmtId="49" fontId="8" fillId="0" borderId="0" xfId="10" applyNumberFormat="1" applyFont="1" applyFill="1" applyAlignment="1" applyProtection="1">
      <alignment horizontal="right" vertical="top"/>
    </xf>
    <xf numFmtId="0" fontId="8" fillId="0" borderId="0" xfId="10" applyNumberFormat="1" applyFont="1" applyFill="1" applyAlignment="1" applyProtection="1">
      <alignment horizontal="justify" vertical="top"/>
    </xf>
    <xf numFmtId="0" fontId="8" fillId="0" borderId="0" xfId="10" applyNumberFormat="1" applyFont="1" applyFill="1" applyAlignment="1" applyProtection="1">
      <alignment horizontal="center"/>
    </xf>
    <xf numFmtId="4" fontId="8" fillId="0" borderId="0" xfId="2" applyNumberFormat="1" applyFont="1" applyFill="1" applyAlignment="1" applyProtection="1"/>
    <xf numFmtId="49" fontId="2" fillId="0" borderId="0" xfId="10" applyNumberFormat="1" applyFont="1" applyFill="1" applyAlignment="1" applyProtection="1">
      <alignment horizontal="justify" vertical="top" wrapText="1"/>
    </xf>
    <xf numFmtId="165" fontId="8" fillId="0" borderId="0" xfId="10" applyNumberFormat="1" applyFont="1" applyFill="1" applyAlignment="1" applyProtection="1">
      <alignment horizontal="left" vertical="top"/>
    </xf>
    <xf numFmtId="0" fontId="8" fillId="0" borderId="0" xfId="10" applyFont="1" applyFill="1" applyAlignment="1" applyProtection="1">
      <alignment horizontal="center" wrapText="1"/>
    </xf>
    <xf numFmtId="2" fontId="7" fillId="0" borderId="0" xfId="10" applyNumberFormat="1" applyFont="1" applyFill="1" applyAlignment="1" applyProtection="1">
      <alignment horizontal="right"/>
    </xf>
    <xf numFmtId="165" fontId="5" fillId="0" borderId="3" xfId="1" applyNumberFormat="1" applyFont="1" applyFill="1" applyBorder="1" applyAlignment="1" applyProtection="1">
      <alignment horizontal="left" vertical="top"/>
    </xf>
    <xf numFmtId="0" fontId="10" fillId="0" borderId="3" xfId="1" applyFont="1" applyFill="1" applyBorder="1" applyAlignment="1" applyProtection="1">
      <alignment horizontal="justify" vertical="top" wrapText="1"/>
    </xf>
    <xf numFmtId="0" fontId="5" fillId="0" borderId="3" xfId="1" applyFont="1" applyFill="1" applyBorder="1" applyAlignment="1" applyProtection="1">
      <alignment horizontal="center" wrapText="1"/>
    </xf>
    <xf numFmtId="4" fontId="5" fillId="0" borderId="3" xfId="1" applyNumberFormat="1" applyFont="1" applyFill="1" applyBorder="1" applyAlignment="1" applyProtection="1">
      <alignment horizontal="right"/>
    </xf>
    <xf numFmtId="4" fontId="10" fillId="0" borderId="3" xfId="2" applyNumberFormat="1" applyFont="1" applyFill="1" applyBorder="1" applyAlignment="1" applyProtection="1"/>
    <xf numFmtId="0" fontId="4" fillId="0" borderId="0" xfId="10" applyFont="1" applyFill="1" applyAlignment="1" applyProtection="1">
      <alignment horizontal="left" vertical="top"/>
    </xf>
    <xf numFmtId="4" fontId="4" fillId="0" borderId="0" xfId="10" applyNumberFormat="1" applyFont="1" applyFill="1" applyBorder="1" applyAlignment="1" applyProtection="1"/>
    <xf numFmtId="0" fontId="2" fillId="0" borderId="0" xfId="10" applyNumberFormat="1" applyFont="1" applyFill="1" applyAlignment="1" applyProtection="1">
      <alignment horizontal="left" vertical="top"/>
    </xf>
    <xf numFmtId="165" fontId="2" fillId="0" borderId="0" xfId="0" applyNumberFormat="1" applyFont="1" applyFill="1" applyAlignment="1" applyProtection="1">
      <alignment horizontal="left" vertical="top"/>
    </xf>
    <xf numFmtId="6" fontId="2" fillId="0" borderId="0" xfId="10" applyNumberFormat="1" applyFont="1" applyFill="1" applyProtection="1"/>
    <xf numFmtId="0" fontId="2" fillId="0" borderId="0" xfId="10" applyNumberFormat="1" applyFont="1" applyFill="1" applyAlignment="1" applyProtection="1">
      <alignment horizontal="left" vertical="top" wrapText="1"/>
    </xf>
    <xf numFmtId="165" fontId="2" fillId="0" borderId="0" xfId="10" applyNumberFormat="1" applyFont="1" applyFill="1" applyBorder="1" applyAlignment="1" applyProtection="1">
      <alignment vertical="top"/>
    </xf>
    <xf numFmtId="0" fontId="12" fillId="0" borderId="0" xfId="10" applyFont="1" applyFill="1" applyAlignment="1" applyProtection="1">
      <alignment vertical="top"/>
    </xf>
    <xf numFmtId="0" fontId="12" fillId="0" borderId="0" xfId="10" applyFont="1" applyFill="1" applyBorder="1" applyAlignment="1" applyProtection="1">
      <alignment horizontal="left" vertical="top"/>
    </xf>
    <xf numFmtId="0" fontId="10" fillId="0" borderId="3" xfId="1" applyNumberFormat="1" applyFont="1" applyFill="1" applyBorder="1" applyAlignment="1" applyProtection="1">
      <alignment horizontal="justify" vertical="top"/>
    </xf>
    <xf numFmtId="0" fontId="5" fillId="0" borderId="3" xfId="1" applyNumberFormat="1" applyFont="1" applyFill="1" applyBorder="1" applyAlignment="1" applyProtection="1">
      <alignment horizontal="center"/>
    </xf>
    <xf numFmtId="4" fontId="5" fillId="0" borderId="3" xfId="1" applyNumberFormat="1" applyFont="1" applyFill="1" applyBorder="1" applyAlignment="1" applyProtection="1"/>
    <xf numFmtId="0" fontId="10" fillId="0" borderId="0" xfId="2" applyNumberFormat="1" applyFont="1" applyFill="1" applyAlignment="1" applyProtection="1"/>
    <xf numFmtId="0" fontId="4" fillId="0" borderId="0" xfId="10" applyNumberFormat="1" applyFont="1" applyFill="1" applyAlignment="1" applyProtection="1">
      <alignment horizontal="justify"/>
    </xf>
    <xf numFmtId="0" fontId="11" fillId="0" borderId="0" xfId="10" applyFont="1" applyFill="1" applyAlignment="1" applyProtection="1"/>
    <xf numFmtId="4" fontId="3" fillId="0" borderId="0" xfId="10" applyNumberFormat="1" applyFont="1" applyFill="1" applyAlignment="1" applyProtection="1"/>
    <xf numFmtId="4" fontId="4" fillId="0" borderId="0" xfId="10" applyNumberFormat="1" applyFont="1" applyFill="1" applyAlignment="1" applyProtection="1"/>
    <xf numFmtId="0" fontId="2" fillId="0" borderId="0" xfId="0" applyFont="1" applyProtection="1"/>
  </cellXfs>
  <cellStyles count="34">
    <cellStyle name="Comma 2" xfId="14"/>
    <cellStyle name="Comma 3" xfId="15"/>
    <cellStyle name="Comma_971_03 Kaufland" xfId="16"/>
    <cellStyle name="Comma0" xfId="17"/>
    <cellStyle name="Currency_1.3.2" xfId="18"/>
    <cellStyle name="Currency0" xfId="19"/>
    <cellStyle name="Navadno" xfId="0" builtinId="0"/>
    <cellStyle name="Navadno 10 2" xfId="3"/>
    <cellStyle name="Navadno 10 2 2" xfId="20"/>
    <cellStyle name="Navadno 19" xfId="4"/>
    <cellStyle name="Navadno 2" xfId="10"/>
    <cellStyle name="Navadno 3" xfId="21"/>
    <cellStyle name="Navadno 3 3" xfId="12"/>
    <cellStyle name="Navadno 4" xfId="22"/>
    <cellStyle name="Navadno 6" xfId="23"/>
    <cellStyle name="Navadno_BoQ-SE" xfId="13"/>
    <cellStyle name="Normal 2" xfId="24"/>
    <cellStyle name="Normal 3" xfId="25"/>
    <cellStyle name="Normal 5" xfId="26"/>
    <cellStyle name="Normal 6" xfId="27"/>
    <cellStyle name="Normal_1.3.2" xfId="5"/>
    <cellStyle name="Normal_1.3.2 2" xfId="11"/>
    <cellStyle name="Obroba" xfId="6"/>
    <cellStyle name="Opomba 2" xfId="28"/>
    <cellStyle name="RavenSto_1" xfId="2" builtinId="2" iLevel="0"/>
    <cellStyle name="RavenVrs_1" xfId="1" builtinId="1" iLevel="0"/>
    <cellStyle name="Total 1_Predracun kanal" xfId="7"/>
    <cellStyle name="Valuta" xfId="8" builtinId="4"/>
    <cellStyle name="Valuta 2" xfId="9"/>
    <cellStyle name="Valuta 2 2" xfId="29"/>
    <cellStyle name="Valuta 2 3" xfId="30"/>
    <cellStyle name="Valuta 2 4" xfId="33"/>
    <cellStyle name="Vejica 2" xfId="31"/>
    <cellStyle name="Vejica 3" xfId="32"/>
  </cellStyles>
  <dxfs count="2">
    <dxf>
      <font>
        <condense val="0"/>
        <extend val="0"/>
        <color indexed="9"/>
      </font>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16"/>
  <sheetViews>
    <sheetView tabSelected="1" view="pageBreakPreview" zoomScaleNormal="100" zoomScaleSheetLayoutView="100" workbookViewId="0">
      <selection activeCell="E33" sqref="E33"/>
    </sheetView>
  </sheetViews>
  <sheetFormatPr defaultColWidth="8.85546875" defaultRowHeight="12.75" outlineLevelCol="1"/>
  <cols>
    <col min="1" max="1" width="3.42578125" style="8" customWidth="1"/>
    <col min="2" max="2" width="3.5703125" style="9" customWidth="1"/>
    <col min="3" max="3" width="17" style="4" customWidth="1"/>
    <col min="4" max="4" width="10.5703125" style="4" customWidth="1"/>
    <col min="5" max="5" width="17.5703125" style="40" customWidth="1" outlineLevel="1"/>
    <col min="6" max="6" width="21.42578125" style="40" customWidth="1" outlineLevel="1"/>
    <col min="7" max="7" width="17.7109375" style="66" customWidth="1"/>
    <col min="8" max="8" width="9.140625" style="37" hidden="1" customWidth="1"/>
    <col min="9" max="9" width="10.7109375" style="37" hidden="1" customWidth="1"/>
    <col min="10" max="10" width="9.140625" style="37" hidden="1" customWidth="1"/>
    <col min="11" max="11" width="12.28515625" style="37" hidden="1" customWidth="1"/>
    <col min="12" max="12" width="15.7109375" style="37" hidden="1" customWidth="1"/>
    <col min="13" max="13" width="9.140625" style="37" hidden="1" customWidth="1"/>
    <col min="14" max="14" width="17.42578125" style="37" hidden="1" customWidth="1"/>
    <col min="15" max="15" width="9.140625" style="37" hidden="1" customWidth="1"/>
    <col min="16" max="16" width="11.7109375" style="37" hidden="1" customWidth="1"/>
    <col min="17" max="22" width="9.140625" style="37" hidden="1" customWidth="1"/>
    <col min="23" max="23" width="8.85546875" style="37"/>
    <col min="24" max="24" width="12.85546875" style="37" bestFit="1" customWidth="1"/>
    <col min="25" max="25" width="16.7109375" style="37" bestFit="1" customWidth="1"/>
    <col min="26" max="26" width="15.140625" style="37" bestFit="1" customWidth="1"/>
    <col min="27" max="27" width="16.7109375" style="37" bestFit="1" customWidth="1"/>
    <col min="28" max="16384" width="8.85546875" style="37"/>
  </cols>
  <sheetData>
    <row r="1" spans="1:27" ht="18">
      <c r="A1" s="1" t="s">
        <v>4</v>
      </c>
      <c r="B1" s="1"/>
      <c r="C1" s="1"/>
      <c r="D1" s="1"/>
      <c r="E1" s="1"/>
      <c r="F1" s="1"/>
      <c r="G1" s="1"/>
    </row>
    <row r="2" spans="1:27" ht="18">
      <c r="A2" s="2"/>
      <c r="B2" s="1"/>
      <c r="C2" s="1"/>
      <c r="D2" s="1"/>
      <c r="E2" s="1"/>
      <c r="F2" s="1"/>
      <c r="G2" s="1"/>
    </row>
    <row r="3" spans="1:27" ht="18">
      <c r="A3" s="38"/>
      <c r="B3" s="39"/>
      <c r="F3" s="41"/>
      <c r="G3" s="42"/>
    </row>
    <row r="4" spans="1:27" s="49" customFormat="1" ht="18">
      <c r="A4" s="43"/>
      <c r="B4" s="44"/>
      <c r="C4" s="45"/>
      <c r="D4" s="45"/>
      <c r="E4" s="46"/>
      <c r="F4" s="47"/>
      <c r="G4" s="48"/>
    </row>
    <row r="5" spans="1:27" s="50" customFormat="1" ht="18">
      <c r="A5" s="43"/>
      <c r="B5" s="44"/>
      <c r="C5" s="45"/>
      <c r="D5" s="45"/>
      <c r="E5" s="46"/>
      <c r="F5" s="47"/>
      <c r="G5" s="48"/>
    </row>
    <row r="6" spans="1:27">
      <c r="A6" s="5"/>
      <c r="B6" s="6"/>
      <c r="C6" s="7"/>
      <c r="D6" s="7"/>
      <c r="E6" s="51"/>
      <c r="F6" s="51"/>
      <c r="G6" s="52"/>
    </row>
    <row r="7" spans="1:27">
      <c r="A7" s="5"/>
      <c r="B7" s="6"/>
      <c r="C7" s="7"/>
      <c r="D7" s="7"/>
      <c r="E7" s="51"/>
      <c r="F7" s="51"/>
      <c r="G7" s="52"/>
    </row>
    <row r="8" spans="1:27" s="12" customFormat="1" ht="25.5">
      <c r="A8" s="5"/>
      <c r="B8" s="6"/>
      <c r="C8" s="53" t="s">
        <v>33</v>
      </c>
      <c r="D8" s="54" t="s">
        <v>36</v>
      </c>
      <c r="E8" s="54" t="s">
        <v>32</v>
      </c>
      <c r="F8" s="55" t="s">
        <v>71</v>
      </c>
      <c r="G8" s="55" t="s">
        <v>10</v>
      </c>
      <c r="I8" s="56" t="s">
        <v>39</v>
      </c>
      <c r="J8" s="12" t="s">
        <v>40</v>
      </c>
      <c r="K8" s="12" t="s">
        <v>41</v>
      </c>
    </row>
    <row r="9" spans="1:27" s="12" customFormat="1">
      <c r="A9" s="5"/>
      <c r="B9" s="6"/>
      <c r="C9" s="13"/>
      <c r="D9" s="55" t="s">
        <v>2</v>
      </c>
      <c r="E9" s="55" t="s">
        <v>31</v>
      </c>
      <c r="F9" s="55" t="s">
        <v>31</v>
      </c>
      <c r="G9" s="55" t="s">
        <v>31</v>
      </c>
    </row>
    <row r="10" spans="1:27" s="12" customFormat="1">
      <c r="A10" s="5"/>
      <c r="B10" s="6"/>
      <c r="C10" s="34" t="s">
        <v>76</v>
      </c>
      <c r="D10" s="14">
        <f>+'O1'!E146</f>
        <v>236</v>
      </c>
      <c r="E10" s="57">
        <f>+'O1'!G13</f>
        <v>0</v>
      </c>
      <c r="F10" s="58">
        <f>+E10*0.22</f>
        <v>0</v>
      </c>
      <c r="G10" s="59">
        <f t="shared" ref="G10:G13" si="0">+E10+F10</f>
        <v>0</v>
      </c>
      <c r="I10" s="12">
        <v>125.7</v>
      </c>
      <c r="K10" s="60"/>
      <c r="L10" s="61"/>
    </row>
    <row r="11" spans="1:27" s="12" customFormat="1">
      <c r="A11" s="5"/>
      <c r="B11" s="6"/>
      <c r="C11" s="34" t="s">
        <v>77</v>
      </c>
      <c r="D11" s="14">
        <f>+'O2'!E139</f>
        <v>59</v>
      </c>
      <c r="E11" s="57">
        <f>+'O2'!G13</f>
        <v>0</v>
      </c>
      <c r="F11" s="58">
        <f>+E11*0.22</f>
        <v>0</v>
      </c>
      <c r="G11" s="59">
        <f t="shared" ref="G11" si="1">+E11+F11</f>
        <v>0</v>
      </c>
      <c r="I11" s="12">
        <v>125.7</v>
      </c>
      <c r="K11" s="60"/>
      <c r="L11" s="61"/>
    </row>
    <row r="12" spans="1:27" s="12" customFormat="1">
      <c r="A12" s="5"/>
      <c r="B12" s="6"/>
      <c r="C12" s="34"/>
      <c r="D12" s="14"/>
      <c r="E12" s="57"/>
      <c r="F12" s="58"/>
      <c r="G12" s="59"/>
      <c r="I12" s="12">
        <v>125.7</v>
      </c>
      <c r="K12" s="60"/>
      <c r="L12" s="61"/>
    </row>
    <row r="13" spans="1:27" s="12" customFormat="1" ht="28.5" customHeight="1">
      <c r="A13" s="5"/>
      <c r="B13" s="6"/>
      <c r="C13" s="15" t="s">
        <v>35</v>
      </c>
      <c r="D13" s="14">
        <f>SUM(D10:D12)</f>
        <v>295</v>
      </c>
      <c r="E13" s="57">
        <f>SUM(E10:E12)</f>
        <v>0</v>
      </c>
      <c r="F13" s="58">
        <f>+E13*0.22</f>
        <v>0</v>
      </c>
      <c r="G13" s="59">
        <f t="shared" si="0"/>
        <v>0</v>
      </c>
      <c r="I13" s="12">
        <v>125.7</v>
      </c>
      <c r="K13" s="60"/>
      <c r="L13" s="61"/>
      <c r="X13" s="35"/>
      <c r="Y13" s="35"/>
      <c r="Z13" s="35"/>
      <c r="AA13" s="35"/>
    </row>
    <row r="14" spans="1:27">
      <c r="C14" s="3"/>
      <c r="D14" s="3"/>
      <c r="E14" s="62"/>
      <c r="G14" s="63"/>
      <c r="I14" s="37" t="e">
        <v>#N/A</v>
      </c>
      <c r="K14" s="64"/>
      <c r="L14" s="64"/>
      <c r="N14" s="65"/>
    </row>
    <row r="15" spans="1:27">
      <c r="C15" s="3"/>
      <c r="D15" s="3"/>
      <c r="E15" s="62"/>
      <c r="G15" s="63"/>
      <c r="K15" s="64"/>
      <c r="L15" s="64"/>
      <c r="N15" s="65"/>
    </row>
    <row r="16" spans="1:27">
      <c r="A16" s="5"/>
      <c r="B16" s="6"/>
      <c r="C16" s="36"/>
      <c r="D16" s="11"/>
      <c r="E16" s="62"/>
      <c r="G16" s="63"/>
      <c r="N16" s="65"/>
    </row>
    <row r="17" spans="1:14">
      <c r="A17" s="5"/>
      <c r="B17" s="6"/>
      <c r="C17" s="36"/>
      <c r="D17" s="11"/>
      <c r="E17" s="62"/>
      <c r="G17" s="63"/>
      <c r="N17" s="65"/>
    </row>
    <row r="18" spans="1:14">
      <c r="A18" s="5"/>
      <c r="B18" s="6"/>
      <c r="C18" s="36"/>
      <c r="D18" s="11"/>
      <c r="E18" s="62"/>
      <c r="G18" s="63"/>
      <c r="N18" s="65"/>
    </row>
    <row r="19" spans="1:14">
      <c r="A19" s="5"/>
      <c r="B19" s="6"/>
      <c r="C19" s="36"/>
      <c r="D19" s="11"/>
      <c r="E19" s="62"/>
      <c r="G19" s="63"/>
      <c r="N19" s="65"/>
    </row>
    <row r="20" spans="1:14">
      <c r="A20" s="5"/>
      <c r="B20" s="6"/>
      <c r="C20" s="36"/>
      <c r="D20" s="11"/>
      <c r="E20" s="62"/>
      <c r="G20" s="63"/>
      <c r="N20" s="65"/>
    </row>
    <row r="21" spans="1:14">
      <c r="C21" s="10"/>
      <c r="D21" s="3"/>
      <c r="E21" s="62"/>
      <c r="G21" s="63"/>
      <c r="I21" s="37" t="e">
        <v>#N/A</v>
      </c>
      <c r="N21" s="65"/>
    </row>
    <row r="22" spans="1:14">
      <c r="C22" s="3"/>
      <c r="D22" s="3"/>
      <c r="E22" s="62"/>
      <c r="G22" s="63"/>
      <c r="I22" s="37" t="e">
        <v>#N/A</v>
      </c>
      <c r="N22" s="65"/>
    </row>
    <row r="23" spans="1:14">
      <c r="C23" s="10"/>
      <c r="D23" s="3"/>
      <c r="E23" s="62"/>
      <c r="G23" s="63"/>
      <c r="I23" s="37" t="e">
        <v>#N/A</v>
      </c>
      <c r="N23" s="65"/>
    </row>
    <row r="24" spans="1:14">
      <c r="C24" s="3"/>
      <c r="D24" s="3"/>
      <c r="E24" s="62"/>
      <c r="G24" s="63"/>
      <c r="N24" s="65"/>
    </row>
    <row r="25" spans="1:14">
      <c r="E25" s="62"/>
      <c r="G25" s="63"/>
      <c r="I25" s="37" t="e">
        <v>#N/A</v>
      </c>
      <c r="N25" s="65"/>
    </row>
    <row r="26" spans="1:14">
      <c r="C26" s="3"/>
      <c r="D26" s="3"/>
      <c r="E26" s="62"/>
      <c r="G26" s="63"/>
      <c r="I26" s="37" t="e">
        <v>#N/A</v>
      </c>
      <c r="N26" s="65"/>
    </row>
    <row r="27" spans="1:14">
      <c r="C27" s="3"/>
      <c r="D27" s="3"/>
      <c r="E27" s="62"/>
      <c r="G27" s="63"/>
      <c r="I27" s="37" t="e">
        <v>#N/A</v>
      </c>
    </row>
    <row r="28" spans="1:14">
      <c r="C28" s="3"/>
      <c r="D28" s="3"/>
      <c r="E28" s="62"/>
      <c r="G28" s="63"/>
      <c r="I28" s="37" t="e">
        <v>#N/A</v>
      </c>
    </row>
    <row r="29" spans="1:14">
      <c r="C29" s="3"/>
      <c r="D29" s="3"/>
      <c r="E29" s="62"/>
      <c r="G29" s="63"/>
      <c r="I29" s="37" t="e">
        <v>#N/A</v>
      </c>
    </row>
    <row r="30" spans="1:14">
      <c r="C30" s="3"/>
      <c r="D30" s="3"/>
      <c r="G30" s="63"/>
      <c r="I30" s="37" t="e">
        <v>#N/A</v>
      </c>
    </row>
    <row r="31" spans="1:14">
      <c r="C31" s="3"/>
      <c r="D31" s="3"/>
      <c r="E31" s="62"/>
      <c r="G31" s="63"/>
      <c r="I31" s="37" t="e">
        <v>#N/A</v>
      </c>
    </row>
    <row r="32" spans="1:14">
      <c r="C32" s="3"/>
      <c r="D32" s="3"/>
      <c r="E32" s="62"/>
      <c r="G32" s="63"/>
      <c r="I32" s="37" t="e">
        <v>#N/A</v>
      </c>
    </row>
    <row r="33" spans="3:9">
      <c r="C33" s="3"/>
      <c r="D33" s="3"/>
      <c r="E33" s="62"/>
      <c r="G33" s="63"/>
      <c r="I33" s="37" t="e">
        <v>#N/A</v>
      </c>
    </row>
    <row r="34" spans="3:9">
      <c r="C34" s="3"/>
      <c r="D34" s="3"/>
      <c r="E34" s="62"/>
      <c r="G34" s="63"/>
      <c r="I34" s="37" t="e">
        <v>#N/A</v>
      </c>
    </row>
    <row r="35" spans="3:9">
      <c r="C35" s="3"/>
      <c r="D35" s="3"/>
      <c r="E35" s="62"/>
      <c r="G35" s="63"/>
      <c r="I35" s="37" t="e">
        <v>#N/A</v>
      </c>
    </row>
    <row r="36" spans="3:9">
      <c r="C36" s="3"/>
      <c r="D36" s="3"/>
      <c r="E36" s="62"/>
      <c r="G36" s="63"/>
      <c r="I36" s="37" t="e">
        <v>#N/A</v>
      </c>
    </row>
    <row r="37" spans="3:9">
      <c r="C37" s="3"/>
      <c r="D37" s="3"/>
      <c r="E37" s="62"/>
      <c r="G37" s="63"/>
      <c r="I37" s="37" t="e">
        <v>#N/A</v>
      </c>
    </row>
    <row r="38" spans="3:9">
      <c r="C38" s="3"/>
      <c r="D38" s="3"/>
      <c r="E38" s="62"/>
      <c r="G38" s="63"/>
      <c r="I38" s="37" t="e">
        <v>#N/A</v>
      </c>
    </row>
    <row r="39" spans="3:9">
      <c r="C39" s="3"/>
      <c r="D39" s="3"/>
      <c r="E39" s="62"/>
      <c r="G39" s="63"/>
      <c r="I39" s="37" t="e">
        <v>#N/A</v>
      </c>
    </row>
    <row r="40" spans="3:9">
      <c r="C40" s="3"/>
      <c r="D40" s="3"/>
      <c r="E40" s="62"/>
      <c r="G40" s="63"/>
      <c r="I40" s="37" t="e">
        <v>#N/A</v>
      </c>
    </row>
    <row r="41" spans="3:9">
      <c r="C41" s="3"/>
      <c r="D41" s="3"/>
      <c r="E41" s="62"/>
      <c r="G41" s="63"/>
      <c r="I41" s="37" t="e">
        <v>#N/A</v>
      </c>
    </row>
    <row r="42" spans="3:9">
      <c r="C42" s="3"/>
      <c r="D42" s="3"/>
      <c r="E42" s="62"/>
      <c r="G42" s="63"/>
      <c r="I42" s="37" t="e">
        <v>#N/A</v>
      </c>
    </row>
    <row r="43" spans="3:9">
      <c r="C43" s="3"/>
      <c r="D43" s="3"/>
      <c r="E43" s="62"/>
      <c r="G43" s="63"/>
      <c r="I43" s="37" t="e">
        <v>#N/A</v>
      </c>
    </row>
    <row r="44" spans="3:9">
      <c r="C44" s="3"/>
      <c r="D44" s="3"/>
      <c r="E44" s="62"/>
      <c r="G44" s="63"/>
      <c r="I44" s="37" t="e">
        <v>#N/A</v>
      </c>
    </row>
    <row r="45" spans="3:9">
      <c r="C45" s="3"/>
      <c r="D45" s="3"/>
      <c r="E45" s="62"/>
    </row>
    <row r="46" spans="3:9">
      <c r="E46" s="62"/>
      <c r="I46" s="37" t="e">
        <v>#N/A</v>
      </c>
    </row>
    <row r="47" spans="3:9">
      <c r="C47" s="3"/>
      <c r="D47" s="3"/>
      <c r="E47" s="62"/>
      <c r="G47" s="63"/>
      <c r="I47" s="37" t="e">
        <v>#N/A</v>
      </c>
    </row>
    <row r="48" spans="3:9">
      <c r="C48" s="3"/>
      <c r="D48" s="3"/>
      <c r="E48" s="62"/>
      <c r="G48" s="63"/>
      <c r="I48" s="37" t="e">
        <v>#N/A</v>
      </c>
    </row>
    <row r="49" spans="3:9">
      <c r="C49" s="3"/>
      <c r="D49" s="3"/>
      <c r="E49" s="62"/>
      <c r="G49" s="63"/>
      <c r="I49" s="37" t="e">
        <v>#N/A</v>
      </c>
    </row>
    <row r="50" spans="3:9">
      <c r="C50" s="3"/>
      <c r="D50" s="3"/>
      <c r="E50" s="62"/>
      <c r="G50" s="63"/>
      <c r="I50" s="37" t="e">
        <v>#N/A</v>
      </c>
    </row>
    <row r="51" spans="3:9">
      <c r="C51" s="3"/>
      <c r="D51" s="3"/>
      <c r="E51" s="62"/>
      <c r="G51" s="63"/>
      <c r="I51" s="37" t="e">
        <v>#N/A</v>
      </c>
    </row>
    <row r="52" spans="3:9">
      <c r="C52" s="3"/>
      <c r="D52" s="3"/>
      <c r="E52" s="62"/>
      <c r="G52" s="63"/>
      <c r="I52" s="37" t="e">
        <v>#N/A</v>
      </c>
    </row>
    <row r="53" spans="3:9">
      <c r="C53" s="3"/>
      <c r="D53" s="3"/>
      <c r="E53" s="62"/>
      <c r="G53" s="63"/>
      <c r="I53" s="37" t="e">
        <v>#N/A</v>
      </c>
    </row>
    <row r="54" spans="3:9">
      <c r="C54" s="3"/>
      <c r="D54" s="3"/>
      <c r="E54" s="62"/>
      <c r="G54" s="63"/>
      <c r="I54" s="37" t="e">
        <v>#N/A</v>
      </c>
    </row>
    <row r="55" spans="3:9">
      <c r="C55" s="3"/>
      <c r="D55" s="3"/>
      <c r="E55" s="62"/>
      <c r="G55" s="63"/>
      <c r="I55" s="37" t="e">
        <v>#N/A</v>
      </c>
    </row>
    <row r="56" spans="3:9">
      <c r="C56" s="3"/>
      <c r="D56" s="3"/>
      <c r="E56" s="62"/>
      <c r="G56" s="63"/>
      <c r="I56" s="37" t="e">
        <v>#N/A</v>
      </c>
    </row>
    <row r="57" spans="3:9">
      <c r="C57" s="3"/>
      <c r="D57" s="3"/>
      <c r="E57" s="62"/>
      <c r="G57" s="63"/>
      <c r="I57" s="37" t="e">
        <v>#N/A</v>
      </c>
    </row>
    <row r="58" spans="3:9">
      <c r="C58" s="3"/>
      <c r="D58" s="3"/>
      <c r="E58" s="62"/>
      <c r="G58" s="63"/>
      <c r="I58" s="37" t="e">
        <v>#N/A</v>
      </c>
    </row>
    <row r="59" spans="3:9">
      <c r="C59" s="3"/>
      <c r="D59" s="3"/>
      <c r="E59" s="62"/>
      <c r="G59" s="63"/>
    </row>
    <row r="60" spans="3:9">
      <c r="E60" s="62"/>
      <c r="G60" s="63"/>
      <c r="I60" s="37" t="e">
        <v>#N/A</v>
      </c>
    </row>
    <row r="61" spans="3:9">
      <c r="C61" s="3"/>
      <c r="D61" s="3"/>
      <c r="E61" s="62"/>
      <c r="G61" s="63"/>
      <c r="I61" s="37" t="e">
        <v>#N/A</v>
      </c>
    </row>
    <row r="62" spans="3:9">
      <c r="C62" s="3"/>
      <c r="D62" s="3"/>
      <c r="E62" s="62"/>
      <c r="G62" s="63"/>
      <c r="I62" s="37" t="e">
        <v>#N/A</v>
      </c>
    </row>
    <row r="63" spans="3:9">
      <c r="C63" s="3"/>
      <c r="D63" s="3"/>
      <c r="E63" s="62"/>
      <c r="G63" s="63"/>
      <c r="I63" s="37" t="e">
        <v>#N/A</v>
      </c>
    </row>
    <row r="64" spans="3:9">
      <c r="C64" s="3"/>
      <c r="D64" s="3"/>
      <c r="E64" s="62"/>
      <c r="G64" s="63"/>
      <c r="I64" s="37" t="e">
        <v>#N/A</v>
      </c>
    </row>
    <row r="65" spans="3:9">
      <c r="C65" s="3"/>
      <c r="D65" s="3"/>
      <c r="E65" s="62"/>
      <c r="G65" s="63"/>
      <c r="I65" s="37" t="e">
        <v>#N/A</v>
      </c>
    </row>
    <row r="66" spans="3:9">
      <c r="C66" s="3"/>
      <c r="D66" s="3"/>
      <c r="E66" s="62"/>
      <c r="G66" s="63"/>
      <c r="I66" s="37" t="e">
        <v>#N/A</v>
      </c>
    </row>
    <row r="67" spans="3:9">
      <c r="C67" s="3"/>
      <c r="D67" s="3"/>
      <c r="E67" s="62"/>
      <c r="G67" s="63"/>
      <c r="I67" s="37" t="e">
        <v>#N/A</v>
      </c>
    </row>
    <row r="68" spans="3:9">
      <c r="C68" s="3"/>
      <c r="D68" s="3"/>
      <c r="E68" s="62"/>
      <c r="G68" s="63"/>
      <c r="I68" s="37" t="e">
        <v>#N/A</v>
      </c>
    </row>
    <row r="69" spans="3:9">
      <c r="C69" s="3"/>
      <c r="D69" s="3"/>
      <c r="E69" s="62"/>
      <c r="G69" s="63"/>
      <c r="I69" s="37" t="e">
        <v>#N/A</v>
      </c>
    </row>
    <row r="70" spans="3:9">
      <c r="C70" s="3"/>
      <c r="D70" s="3"/>
      <c r="E70" s="62"/>
      <c r="G70" s="63"/>
      <c r="I70" s="37" t="e">
        <v>#N/A</v>
      </c>
    </row>
    <row r="71" spans="3:9">
      <c r="C71" s="3"/>
      <c r="D71" s="3"/>
      <c r="E71" s="62"/>
      <c r="G71" s="63"/>
      <c r="I71" s="37" t="e">
        <v>#N/A</v>
      </c>
    </row>
    <row r="72" spans="3:9">
      <c r="C72" s="3"/>
      <c r="D72" s="3"/>
      <c r="E72" s="62"/>
      <c r="G72" s="63"/>
      <c r="I72" s="37" t="e">
        <v>#N/A</v>
      </c>
    </row>
    <row r="73" spans="3:9">
      <c r="C73" s="3"/>
      <c r="D73" s="3"/>
      <c r="E73" s="62"/>
      <c r="G73" s="63"/>
      <c r="I73" s="37" t="e">
        <v>#N/A</v>
      </c>
    </row>
    <row r="74" spans="3:9">
      <c r="C74" s="3"/>
      <c r="D74" s="3"/>
      <c r="E74" s="62"/>
      <c r="G74" s="63"/>
      <c r="I74" s="37" t="e">
        <v>#N/A</v>
      </c>
    </row>
    <row r="75" spans="3:9">
      <c r="C75" s="3"/>
      <c r="D75" s="3"/>
      <c r="E75" s="62"/>
      <c r="G75" s="63"/>
      <c r="I75" s="37" t="e">
        <v>#N/A</v>
      </c>
    </row>
    <row r="76" spans="3:9">
      <c r="C76" s="3"/>
      <c r="D76" s="3"/>
      <c r="E76" s="62"/>
      <c r="G76" s="63"/>
      <c r="I76" s="37" t="e">
        <v>#N/A</v>
      </c>
    </row>
    <row r="77" spans="3:9">
      <c r="C77" s="3"/>
      <c r="D77" s="3"/>
      <c r="E77" s="62"/>
      <c r="G77" s="63"/>
      <c r="I77" s="37" t="e">
        <v>#N/A</v>
      </c>
    </row>
    <row r="78" spans="3:9">
      <c r="C78" s="3"/>
      <c r="D78" s="3"/>
      <c r="E78" s="62"/>
      <c r="G78" s="63"/>
      <c r="I78" s="37" t="e">
        <v>#N/A</v>
      </c>
    </row>
    <row r="79" spans="3:9">
      <c r="C79" s="3"/>
      <c r="D79" s="3"/>
      <c r="E79" s="62"/>
      <c r="G79" s="63"/>
      <c r="I79" s="37" t="e">
        <v>#N/A</v>
      </c>
    </row>
    <row r="80" spans="3:9">
      <c r="C80" s="3"/>
      <c r="D80" s="3"/>
      <c r="E80" s="62"/>
      <c r="G80" s="63"/>
      <c r="I80" s="37" t="e">
        <v>#N/A</v>
      </c>
    </row>
    <row r="81" spans="3:9">
      <c r="C81" s="3"/>
      <c r="D81" s="3"/>
      <c r="E81" s="62"/>
      <c r="G81" s="63"/>
      <c r="I81" s="37" t="e">
        <v>#N/A</v>
      </c>
    </row>
    <row r="82" spans="3:9">
      <c r="C82" s="3"/>
      <c r="D82" s="3"/>
      <c r="E82" s="62"/>
      <c r="G82" s="63"/>
      <c r="I82" s="37" t="e">
        <v>#N/A</v>
      </c>
    </row>
    <row r="83" spans="3:9">
      <c r="C83" s="3"/>
      <c r="D83" s="3"/>
      <c r="E83" s="62"/>
      <c r="G83" s="63"/>
      <c r="I83" s="37" t="e">
        <v>#N/A</v>
      </c>
    </row>
    <row r="84" spans="3:9">
      <c r="C84" s="3"/>
      <c r="D84" s="3"/>
      <c r="E84" s="62"/>
      <c r="G84" s="63"/>
      <c r="I84" s="37" t="e">
        <v>#N/A</v>
      </c>
    </row>
    <row r="85" spans="3:9">
      <c r="C85" s="3"/>
      <c r="D85" s="3"/>
      <c r="E85" s="62"/>
      <c r="G85" s="63"/>
      <c r="I85" s="37" t="e">
        <v>#N/A</v>
      </c>
    </row>
    <row r="86" spans="3:9">
      <c r="C86" s="3"/>
      <c r="D86" s="3"/>
      <c r="E86" s="62"/>
      <c r="G86" s="63"/>
      <c r="I86" s="37" t="e">
        <v>#N/A</v>
      </c>
    </row>
    <row r="87" spans="3:9">
      <c r="C87" s="3"/>
      <c r="D87" s="3"/>
      <c r="E87" s="62"/>
      <c r="G87" s="63"/>
      <c r="I87" s="37" t="e">
        <v>#N/A</v>
      </c>
    </row>
    <row r="88" spans="3:9">
      <c r="C88" s="3"/>
      <c r="D88" s="3"/>
      <c r="E88" s="62"/>
    </row>
    <row r="89" spans="3:9">
      <c r="E89" s="62"/>
      <c r="I89" s="37" t="e">
        <v>#N/A</v>
      </c>
    </row>
    <row r="90" spans="3:9">
      <c r="C90" s="3"/>
      <c r="D90" s="3"/>
      <c r="E90" s="62"/>
      <c r="G90" s="63"/>
      <c r="I90" s="37" t="e">
        <v>#N/A</v>
      </c>
    </row>
    <row r="91" spans="3:9">
      <c r="C91" s="3"/>
      <c r="D91" s="3"/>
      <c r="E91" s="62"/>
      <c r="G91" s="63"/>
      <c r="I91" s="37" t="e">
        <v>#N/A</v>
      </c>
    </row>
    <row r="92" spans="3:9">
      <c r="C92" s="3"/>
      <c r="D92" s="3"/>
      <c r="E92" s="62"/>
      <c r="G92" s="63"/>
      <c r="I92" s="37" t="e">
        <v>#N/A</v>
      </c>
    </row>
    <row r="93" spans="3:9">
      <c r="C93" s="3"/>
      <c r="D93" s="3"/>
      <c r="E93" s="62"/>
      <c r="G93" s="63"/>
      <c r="I93" s="37" t="e">
        <v>#N/A</v>
      </c>
    </row>
    <row r="94" spans="3:9">
      <c r="C94" s="3"/>
      <c r="D94" s="3"/>
      <c r="E94" s="62"/>
      <c r="G94" s="63"/>
      <c r="I94" s="37" t="e">
        <v>#N/A</v>
      </c>
    </row>
    <row r="95" spans="3:9">
      <c r="C95" s="3"/>
      <c r="D95" s="3"/>
      <c r="E95" s="62"/>
      <c r="G95" s="63"/>
      <c r="I95" s="37" t="e">
        <v>#N/A</v>
      </c>
    </row>
    <row r="96" spans="3:9">
      <c r="C96" s="3"/>
      <c r="D96" s="3"/>
      <c r="E96" s="62"/>
      <c r="G96" s="63"/>
      <c r="I96" s="37" t="e">
        <v>#N/A</v>
      </c>
    </row>
    <row r="97" spans="3:9">
      <c r="C97" s="3"/>
      <c r="D97" s="3"/>
      <c r="E97" s="62"/>
      <c r="G97" s="63"/>
      <c r="I97" s="37" t="e">
        <v>#N/A</v>
      </c>
    </row>
    <row r="98" spans="3:9">
      <c r="C98" s="3"/>
      <c r="D98" s="3"/>
      <c r="E98" s="62"/>
      <c r="G98" s="63"/>
      <c r="I98" s="37" t="e">
        <v>#N/A</v>
      </c>
    </row>
    <row r="99" spans="3:9">
      <c r="C99" s="3"/>
      <c r="D99" s="3"/>
      <c r="E99" s="62"/>
      <c r="G99" s="63"/>
      <c r="I99" s="37" t="e">
        <v>#N/A</v>
      </c>
    </row>
    <row r="100" spans="3:9">
      <c r="E100" s="62"/>
    </row>
    <row r="101" spans="3:9">
      <c r="E101" s="62"/>
      <c r="I101" s="37" t="e">
        <v>#N/A</v>
      </c>
    </row>
    <row r="102" spans="3:9">
      <c r="E102" s="62"/>
      <c r="G102" s="63"/>
      <c r="I102" s="37" t="e">
        <v>#N/A</v>
      </c>
    </row>
    <row r="103" spans="3:9">
      <c r="E103" s="62"/>
      <c r="G103" s="63"/>
      <c r="I103" s="37" t="e">
        <v>#N/A</v>
      </c>
    </row>
    <row r="104" spans="3:9">
      <c r="E104" s="62"/>
      <c r="G104" s="63"/>
      <c r="I104" s="37" t="e">
        <v>#N/A</v>
      </c>
    </row>
    <row r="105" spans="3:9">
      <c r="E105" s="62">
        <f>+ROUNDUP($J$40,0)*6</f>
        <v>0</v>
      </c>
    </row>
    <row r="106" spans="3:9">
      <c r="E106" s="62"/>
      <c r="I106" s="37" t="e">
        <v>#N/A</v>
      </c>
    </row>
    <row r="107" spans="3:9">
      <c r="C107" s="3"/>
      <c r="D107" s="3"/>
      <c r="E107" s="62"/>
      <c r="G107" s="63"/>
      <c r="I107" s="37" t="e">
        <v>#N/A</v>
      </c>
    </row>
    <row r="108" spans="3:9">
      <c r="C108" s="3"/>
      <c r="D108" s="3"/>
      <c r="E108" s="62"/>
      <c r="G108" s="63"/>
      <c r="I108" s="37" t="e">
        <v>#N/A</v>
      </c>
    </row>
    <row r="109" spans="3:9">
      <c r="C109" s="3"/>
      <c r="D109" s="3"/>
      <c r="E109" s="62"/>
      <c r="G109" s="63"/>
      <c r="I109" s="37" t="e">
        <v>#N/A</v>
      </c>
    </row>
    <row r="110" spans="3:9">
      <c r="C110" s="3"/>
      <c r="D110" s="3"/>
      <c r="E110" s="62"/>
      <c r="G110" s="63"/>
      <c r="I110" s="37" t="e">
        <v>#N/A</v>
      </c>
    </row>
    <row r="111" spans="3:9">
      <c r="C111" s="3"/>
      <c r="D111" s="3"/>
      <c r="E111" s="62"/>
      <c r="G111" s="63"/>
      <c r="I111" s="37" t="e">
        <v>#N/A</v>
      </c>
    </row>
    <row r="112" spans="3:9">
      <c r="C112" s="3"/>
      <c r="D112" s="3"/>
      <c r="E112" s="62"/>
      <c r="G112" s="63"/>
      <c r="I112" s="37" t="e">
        <v>#N/A</v>
      </c>
    </row>
    <row r="113" spans="3:9">
      <c r="C113" s="3"/>
      <c r="D113" s="3"/>
      <c r="E113" s="62"/>
      <c r="G113" s="63"/>
      <c r="I113" s="37" t="e">
        <v>#N/A</v>
      </c>
    </row>
    <row r="114" spans="3:9">
      <c r="E114" s="62"/>
      <c r="G114" s="63"/>
    </row>
    <row r="115" spans="3:9">
      <c r="E115" s="62"/>
      <c r="G115" s="63"/>
      <c r="I115" s="37" t="e">
        <v>#N/A</v>
      </c>
    </row>
    <row r="116" spans="3:9">
      <c r="C116" s="3"/>
      <c r="D116" s="3"/>
      <c r="E116" s="62"/>
      <c r="G116" s="63"/>
      <c r="I116" s="37" t="e">
        <v>#N/A</v>
      </c>
    </row>
  </sheetData>
  <mergeCells count="2">
    <mergeCell ref="A1:G1"/>
    <mergeCell ref="A2:G2"/>
  </mergeCells>
  <pageMargins left="0.78740157480314965" right="0.15748031496062992" top="0.98425196850393704" bottom="0.98425196850393704" header="0" footer="0"/>
  <pageSetup paperSize="9" scale="95" orientation="portrait" r:id="rId1"/>
  <headerFooter alignWithMargins="0">
    <oddFooter>&amp;L&amp;F&amp;R&amp;P</oddFooter>
  </headerFooter>
  <rowBreaks count="1" manualBreakCount="1">
    <brk id="20"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45"/>
  <sheetViews>
    <sheetView view="pageBreakPreview" topLeftCell="A7" zoomScaleNormal="100" zoomScaleSheetLayoutView="100" workbookViewId="0">
      <selection activeCell="C24" sqref="C24"/>
    </sheetView>
  </sheetViews>
  <sheetFormatPr defaultColWidth="9.140625" defaultRowHeight="12.75"/>
  <cols>
    <col min="1" max="1" width="9.140625" style="16"/>
    <col min="2" max="2" width="5.5703125" style="16" customWidth="1"/>
    <col min="3" max="3" width="82.7109375" style="16" customWidth="1"/>
    <col min="4" max="16384" width="9.140625" style="16"/>
  </cols>
  <sheetData>
    <row r="2" spans="2:12" ht="25.5">
      <c r="C2" s="17" t="s">
        <v>78</v>
      </c>
    </row>
    <row r="3" spans="2:12">
      <c r="E3" s="67"/>
      <c r="F3" s="67"/>
      <c r="G3" s="67"/>
      <c r="H3" s="67"/>
      <c r="I3" s="67"/>
      <c r="J3" s="67"/>
      <c r="K3" s="67"/>
      <c r="L3" s="67"/>
    </row>
    <row r="4" spans="2:12" ht="38.25">
      <c r="B4" s="18" t="s">
        <v>5</v>
      </c>
      <c r="C4" s="19" t="s">
        <v>159</v>
      </c>
      <c r="E4" s="67"/>
      <c r="F4" s="67"/>
      <c r="G4" s="67"/>
      <c r="H4" s="67"/>
      <c r="I4" s="67"/>
      <c r="J4" s="67"/>
      <c r="K4" s="67"/>
      <c r="L4" s="67"/>
    </row>
    <row r="5" spans="2:12" ht="25.5">
      <c r="B5" s="18" t="s">
        <v>7</v>
      </c>
      <c r="C5" s="19" t="s">
        <v>133</v>
      </c>
      <c r="E5" s="20"/>
      <c r="F5" s="20"/>
      <c r="G5" s="20"/>
      <c r="H5" s="20"/>
      <c r="I5" s="20"/>
      <c r="J5" s="20"/>
      <c r="K5" s="20"/>
      <c r="L5" s="20"/>
    </row>
    <row r="6" spans="2:12" ht="25.5">
      <c r="B6" s="18" t="s">
        <v>80</v>
      </c>
      <c r="C6" s="19" t="s">
        <v>134</v>
      </c>
      <c r="E6" s="20"/>
      <c r="F6" s="20"/>
      <c r="G6" s="20"/>
      <c r="H6" s="20"/>
      <c r="I6" s="20"/>
      <c r="J6" s="20"/>
      <c r="K6" s="20"/>
      <c r="L6" s="20"/>
    </row>
    <row r="7" spans="2:12" ht="63.75">
      <c r="B7" s="18" t="s">
        <v>81</v>
      </c>
      <c r="C7" s="21" t="s">
        <v>146</v>
      </c>
      <c r="E7" s="20"/>
      <c r="F7" s="20"/>
      <c r="G7" s="20"/>
      <c r="H7" s="20"/>
      <c r="I7" s="20"/>
      <c r="J7" s="20"/>
      <c r="K7" s="20"/>
      <c r="L7" s="20"/>
    </row>
    <row r="8" spans="2:12">
      <c r="B8" s="18" t="s">
        <v>83</v>
      </c>
      <c r="C8" s="19" t="s">
        <v>79</v>
      </c>
      <c r="E8" s="67"/>
      <c r="F8" s="67"/>
      <c r="G8" s="67"/>
      <c r="H8" s="67"/>
      <c r="I8" s="67"/>
      <c r="J8" s="67"/>
      <c r="K8" s="67"/>
      <c r="L8" s="67"/>
    </row>
    <row r="9" spans="2:12" ht="25.5">
      <c r="B9" s="18" t="s">
        <v>85</v>
      </c>
      <c r="C9" s="21" t="s">
        <v>141</v>
      </c>
      <c r="E9" s="67"/>
      <c r="F9" s="67"/>
      <c r="G9" s="67"/>
      <c r="H9" s="67"/>
      <c r="I9" s="67"/>
      <c r="J9" s="67"/>
      <c r="K9" s="67"/>
      <c r="L9" s="67"/>
    </row>
    <row r="10" spans="2:12">
      <c r="B10" s="18" t="s">
        <v>86</v>
      </c>
      <c r="C10" s="19" t="s">
        <v>140</v>
      </c>
      <c r="E10" s="67"/>
      <c r="F10" s="67"/>
      <c r="G10" s="67"/>
      <c r="H10" s="67"/>
      <c r="I10" s="67"/>
      <c r="J10" s="67"/>
      <c r="K10" s="67"/>
      <c r="L10" s="67"/>
    </row>
    <row r="11" spans="2:12">
      <c r="B11" s="18" t="s">
        <v>88</v>
      </c>
      <c r="C11" s="19" t="s">
        <v>82</v>
      </c>
      <c r="E11" s="67"/>
      <c r="F11" s="67"/>
      <c r="G11" s="67"/>
      <c r="H11" s="67"/>
      <c r="I11" s="67"/>
      <c r="J11" s="67"/>
      <c r="K11" s="67"/>
      <c r="L11" s="67"/>
    </row>
    <row r="12" spans="2:12" ht="38.25">
      <c r="B12" s="18" t="s">
        <v>90</v>
      </c>
      <c r="C12" s="22" t="s">
        <v>84</v>
      </c>
      <c r="E12" s="67"/>
      <c r="F12" s="67"/>
      <c r="G12" s="67"/>
      <c r="H12" s="67"/>
      <c r="I12" s="67"/>
      <c r="J12" s="67"/>
      <c r="K12" s="67"/>
      <c r="L12" s="67"/>
    </row>
    <row r="13" spans="2:12" ht="63.75">
      <c r="B13" s="18" t="s">
        <v>91</v>
      </c>
      <c r="C13" s="23" t="s">
        <v>160</v>
      </c>
      <c r="E13" s="67"/>
      <c r="F13" s="67"/>
      <c r="G13" s="67"/>
      <c r="H13" s="67"/>
      <c r="I13" s="67"/>
      <c r="J13" s="67"/>
      <c r="K13" s="67"/>
      <c r="L13" s="67"/>
    </row>
    <row r="14" spans="2:12">
      <c r="B14" s="18" t="s">
        <v>93</v>
      </c>
      <c r="C14" s="19" t="s">
        <v>87</v>
      </c>
      <c r="E14" s="24"/>
      <c r="F14" s="25"/>
      <c r="G14" s="25"/>
      <c r="H14" s="25"/>
      <c r="I14" s="25"/>
      <c r="J14" s="25"/>
      <c r="K14" s="25"/>
      <c r="L14" s="25"/>
    </row>
    <row r="15" spans="2:12">
      <c r="B15" s="18" t="s">
        <v>95</v>
      </c>
      <c r="C15" s="22" t="s">
        <v>89</v>
      </c>
      <c r="E15" s="24"/>
      <c r="F15" s="25"/>
      <c r="G15" s="25"/>
      <c r="H15" s="25"/>
      <c r="I15" s="25"/>
      <c r="J15" s="25"/>
      <c r="K15" s="25"/>
      <c r="L15" s="25"/>
    </row>
    <row r="16" spans="2:12" ht="38.25">
      <c r="B16" s="18" t="s">
        <v>96</v>
      </c>
      <c r="C16" s="23" t="s">
        <v>158</v>
      </c>
    </row>
    <row r="17" spans="2:3" ht="25.5">
      <c r="B17" s="18" t="s">
        <v>98</v>
      </c>
      <c r="C17" s="26" t="s">
        <v>92</v>
      </c>
    </row>
    <row r="18" spans="2:3" ht="25.5">
      <c r="B18" s="18" t="s">
        <v>100</v>
      </c>
      <c r="C18" s="22" t="s">
        <v>94</v>
      </c>
    </row>
    <row r="19" spans="2:3">
      <c r="B19" s="18" t="s">
        <v>102</v>
      </c>
      <c r="C19" s="22" t="s">
        <v>135</v>
      </c>
    </row>
    <row r="20" spans="2:3" ht="38.25">
      <c r="B20" s="18" t="s">
        <v>104</v>
      </c>
      <c r="C20" s="21" t="s">
        <v>97</v>
      </c>
    </row>
    <row r="21" spans="2:3">
      <c r="B21" s="18" t="s">
        <v>105</v>
      </c>
      <c r="C21" s="22" t="s">
        <v>99</v>
      </c>
    </row>
    <row r="22" spans="2:3">
      <c r="B22" s="18" t="s">
        <v>106</v>
      </c>
      <c r="C22" s="19" t="s">
        <v>101</v>
      </c>
    </row>
    <row r="23" spans="2:3">
      <c r="B23" s="18" t="s">
        <v>107</v>
      </c>
      <c r="C23" s="19" t="s">
        <v>103</v>
      </c>
    </row>
    <row r="24" spans="2:3" ht="45.6" customHeight="1">
      <c r="B24" s="18" t="s">
        <v>109</v>
      </c>
      <c r="C24" s="27" t="s">
        <v>161</v>
      </c>
    </row>
    <row r="25" spans="2:3">
      <c r="B25" s="18" t="s">
        <v>111</v>
      </c>
      <c r="C25" s="19" t="s">
        <v>162</v>
      </c>
    </row>
    <row r="26" spans="2:3" ht="25.5">
      <c r="B26" s="18" t="s">
        <v>113</v>
      </c>
      <c r="C26" s="19" t="s">
        <v>145</v>
      </c>
    </row>
    <row r="27" spans="2:3" ht="25.5">
      <c r="B27" s="18" t="s">
        <v>115</v>
      </c>
      <c r="C27" s="19" t="s">
        <v>108</v>
      </c>
    </row>
    <row r="28" spans="2:3">
      <c r="B28" s="18" t="s">
        <v>117</v>
      </c>
      <c r="C28" s="19" t="s">
        <v>110</v>
      </c>
    </row>
    <row r="29" spans="2:3">
      <c r="B29" s="18" t="s">
        <v>119</v>
      </c>
      <c r="C29" s="27" t="s">
        <v>112</v>
      </c>
    </row>
    <row r="30" spans="2:3" ht="25.5">
      <c r="B30" s="18" t="s">
        <v>121</v>
      </c>
      <c r="C30" s="26" t="s">
        <v>114</v>
      </c>
    </row>
    <row r="31" spans="2:3">
      <c r="B31" s="18" t="s">
        <v>123</v>
      </c>
      <c r="C31" s="28" t="s">
        <v>116</v>
      </c>
    </row>
    <row r="32" spans="2:3" ht="25.5">
      <c r="B32" s="18" t="s">
        <v>125</v>
      </c>
      <c r="C32" s="27" t="s">
        <v>118</v>
      </c>
    </row>
    <row r="33" spans="2:3">
      <c r="B33" s="18" t="s">
        <v>127</v>
      </c>
      <c r="C33" s="27" t="s">
        <v>120</v>
      </c>
    </row>
    <row r="34" spans="2:3" ht="25.5">
      <c r="B34" s="18" t="s">
        <v>136</v>
      </c>
      <c r="C34" s="27" t="s">
        <v>122</v>
      </c>
    </row>
    <row r="35" spans="2:3">
      <c r="B35" s="18" t="s">
        <v>137</v>
      </c>
      <c r="C35" s="19" t="s">
        <v>124</v>
      </c>
    </row>
    <row r="36" spans="2:3" ht="25.5">
      <c r="B36" s="18" t="s">
        <v>138</v>
      </c>
      <c r="C36" s="27" t="s">
        <v>126</v>
      </c>
    </row>
    <row r="37" spans="2:3" ht="38.25">
      <c r="B37" s="18" t="s">
        <v>139</v>
      </c>
      <c r="C37" s="27" t="s">
        <v>142</v>
      </c>
    </row>
    <row r="38" spans="2:3">
      <c r="B38" s="18" t="s">
        <v>144</v>
      </c>
      <c r="C38" s="27" t="s">
        <v>147</v>
      </c>
    </row>
    <row r="39" spans="2:3">
      <c r="B39" s="32"/>
      <c r="C39" s="33"/>
    </row>
    <row r="40" spans="2:3">
      <c r="B40" s="29"/>
      <c r="C40" s="30" t="s">
        <v>128</v>
      </c>
    </row>
    <row r="41" spans="2:3">
      <c r="B41" s="29"/>
      <c r="C41" s="22" t="s">
        <v>129</v>
      </c>
    </row>
    <row r="42" spans="2:3" ht="25.5">
      <c r="B42" s="29"/>
      <c r="C42" s="27" t="s">
        <v>130</v>
      </c>
    </row>
    <row r="43" spans="2:3">
      <c r="B43" s="29"/>
      <c r="C43" s="26" t="s">
        <v>131</v>
      </c>
    </row>
    <row r="44" spans="2:3">
      <c r="C44" s="31"/>
    </row>
    <row r="45" spans="2:3">
      <c r="C45" s="31"/>
    </row>
  </sheetData>
  <mergeCells count="8">
    <mergeCell ref="E12:L12"/>
    <mergeCell ref="E13:L13"/>
    <mergeCell ref="E3:L3"/>
    <mergeCell ref="E4:L4"/>
    <mergeCell ref="E8:L8"/>
    <mergeCell ref="E9:L9"/>
    <mergeCell ref="E10:L10"/>
    <mergeCell ref="E11:L11"/>
  </mergeCells>
  <pageMargins left="0.7" right="0.7" top="0.75" bottom="0.75" header="0.3" footer="0.3"/>
  <pageSetup paperSize="9" scale="9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Y188"/>
  <sheetViews>
    <sheetView view="pageBreakPreview" topLeftCell="A165" zoomScaleNormal="100" zoomScaleSheetLayoutView="100" workbookViewId="0">
      <selection activeCell="F181" sqref="F181"/>
    </sheetView>
  </sheetViews>
  <sheetFormatPr defaultColWidth="8.85546875" defaultRowHeight="12.75" outlineLevelRow="1" outlineLevelCol="1"/>
  <cols>
    <col min="1" max="1" width="3.42578125" style="79" customWidth="1"/>
    <col min="2" max="2" width="3.5703125" style="80" customWidth="1"/>
    <col min="3" max="3" width="44.7109375" style="81" customWidth="1"/>
    <col min="4" max="4" width="6.7109375" style="82" customWidth="1"/>
    <col min="5" max="5" width="11.7109375" style="83" customWidth="1" outlineLevel="1"/>
    <col min="6" max="6" width="12.42578125" style="83" customWidth="1" outlineLevel="1"/>
    <col min="7" max="7" width="16" style="104" customWidth="1"/>
    <col min="8" max="8" width="9.140625" style="85" hidden="1" customWidth="1" outlineLevel="1"/>
    <col min="9" max="9" width="10.7109375" style="85" hidden="1" customWidth="1" outlineLevel="1"/>
    <col min="10" max="10" width="13.42578125" style="85" hidden="1" customWidth="1" outlineLevel="1"/>
    <col min="11" max="11" width="9.28515625" style="86" hidden="1" customWidth="1" outlineLevel="1"/>
    <col min="12" max="12" width="103" style="86" bestFit="1" customWidth="1" outlineLevel="1"/>
    <col min="13" max="13" width="11.85546875" style="86" customWidth="1" outlineLevel="1"/>
    <col min="14" max="16" width="9.140625" style="86" customWidth="1" outlineLevel="1"/>
    <col min="17" max="17" width="11.7109375" style="86" customWidth="1" outlineLevel="1"/>
    <col min="18" max="24" width="9.140625" style="86" customWidth="1" outlineLevel="1"/>
    <col min="25" max="25" width="8.85546875" style="86" customWidth="1"/>
    <col min="26" max="16384" width="8.85546875" style="86"/>
  </cols>
  <sheetData>
    <row r="1" spans="1:13">
      <c r="G1" s="84"/>
    </row>
    <row r="4" spans="1:13" ht="18">
      <c r="A4" s="87" t="s">
        <v>4</v>
      </c>
      <c r="B4" s="87"/>
      <c r="C4" s="87"/>
      <c r="D4" s="87"/>
      <c r="E4" s="87"/>
      <c r="F4" s="87"/>
      <c r="G4" s="87"/>
      <c r="I4" s="85" t="s">
        <v>42</v>
      </c>
    </row>
    <row r="5" spans="1:13" ht="18">
      <c r="A5" s="88" t="s">
        <v>72</v>
      </c>
      <c r="B5" s="87"/>
      <c r="C5" s="87"/>
      <c r="D5" s="87"/>
      <c r="E5" s="87"/>
      <c r="F5" s="87"/>
      <c r="G5" s="87"/>
    </row>
    <row r="6" spans="1:13">
      <c r="A6" s="89"/>
      <c r="B6" s="89"/>
      <c r="C6" s="89"/>
      <c r="D6" s="89"/>
      <c r="E6" s="89"/>
      <c r="F6" s="89"/>
      <c r="G6" s="89"/>
    </row>
    <row r="7" spans="1:13" s="95" customFormat="1" ht="15.75">
      <c r="A7" s="90"/>
      <c r="B7" s="91"/>
      <c r="C7" s="92" t="s">
        <v>143</v>
      </c>
      <c r="D7" s="92"/>
      <c r="E7" s="92"/>
      <c r="F7" s="92"/>
      <c r="G7" s="92"/>
      <c r="H7" s="93"/>
      <c r="I7" s="93"/>
      <c r="J7" s="93"/>
      <c r="K7" s="93"/>
      <c r="L7" s="93"/>
      <c r="M7" s="94"/>
    </row>
    <row r="8" spans="1:13" s="95" customFormat="1" ht="15.75">
      <c r="A8" s="90"/>
      <c r="B8" s="91"/>
      <c r="C8" s="92"/>
      <c r="D8" s="92"/>
      <c r="E8" s="92"/>
      <c r="F8" s="92"/>
      <c r="G8" s="92"/>
      <c r="H8" s="94"/>
      <c r="I8" s="94"/>
      <c r="J8" s="94"/>
      <c r="K8" s="94"/>
      <c r="L8" s="94"/>
      <c r="M8" s="94"/>
    </row>
    <row r="9" spans="1:13" ht="18">
      <c r="A9" s="96"/>
      <c r="B9" s="97"/>
      <c r="C9" s="98"/>
      <c r="D9" s="99"/>
      <c r="E9" s="99"/>
      <c r="F9" s="99"/>
      <c r="G9" s="100"/>
    </row>
    <row r="10" spans="1:13" ht="18">
      <c r="C10" s="101"/>
      <c r="D10" s="102"/>
      <c r="E10" s="103"/>
      <c r="F10" s="103"/>
    </row>
    <row r="11" spans="1:13" ht="15.75">
      <c r="A11" s="105"/>
      <c r="B11" s="106" t="s">
        <v>5</v>
      </c>
      <c r="C11" s="107" t="s">
        <v>6</v>
      </c>
      <c r="D11" s="108"/>
      <c r="E11" s="109"/>
      <c r="F11" s="110"/>
      <c r="G11" s="110">
        <f>+G141</f>
        <v>0</v>
      </c>
    </row>
    <row r="12" spans="1:13" ht="15.75">
      <c r="A12" s="105"/>
      <c r="B12" s="106" t="s">
        <v>7</v>
      </c>
      <c r="C12" s="107" t="s">
        <v>8</v>
      </c>
      <c r="D12" s="108"/>
      <c r="E12" s="109"/>
      <c r="F12" s="110"/>
      <c r="G12" s="110">
        <f>+G187</f>
        <v>0</v>
      </c>
    </row>
    <row r="13" spans="1:13" s="117" customFormat="1" ht="15.75">
      <c r="A13" s="105"/>
      <c r="B13" s="111"/>
      <c r="C13" s="112" t="s">
        <v>9</v>
      </c>
      <c r="D13" s="113"/>
      <c r="E13" s="114"/>
      <c r="F13" s="115"/>
      <c r="G13" s="115">
        <f>SUM(G11:G12)</f>
        <v>0</v>
      </c>
      <c r="H13" s="116"/>
      <c r="I13" s="116"/>
      <c r="J13" s="116"/>
    </row>
    <row r="14" spans="1:13" s="117" customFormat="1" ht="16.5" thickBot="1">
      <c r="A14" s="105"/>
      <c r="B14" s="118"/>
      <c r="C14" s="119" t="s">
        <v>71</v>
      </c>
      <c r="D14" s="120"/>
      <c r="E14" s="121"/>
      <c r="F14" s="122"/>
      <c r="G14" s="122">
        <f>+G13*0.22</f>
        <v>0</v>
      </c>
      <c r="H14" s="116"/>
      <c r="I14" s="116"/>
      <c r="J14" s="116"/>
    </row>
    <row r="15" spans="1:13" s="117" customFormat="1" ht="16.5" thickTop="1">
      <c r="A15" s="105"/>
      <c r="B15" s="123"/>
      <c r="C15" s="124" t="s">
        <v>10</v>
      </c>
      <c r="D15" s="108"/>
      <c r="E15" s="109"/>
      <c r="F15" s="125"/>
      <c r="G15" s="125">
        <f>+G13+G14</f>
        <v>0</v>
      </c>
      <c r="H15" s="116"/>
      <c r="I15" s="116"/>
      <c r="J15" s="116"/>
      <c r="L15" s="86"/>
    </row>
    <row r="16" spans="1:13" s="117" customFormat="1" ht="18">
      <c r="A16" s="126"/>
      <c r="B16" s="127" t="s">
        <v>3</v>
      </c>
      <c r="C16" s="101"/>
      <c r="D16" s="102"/>
      <c r="E16" s="103"/>
      <c r="F16" s="128"/>
      <c r="G16" s="129"/>
      <c r="H16" s="116"/>
      <c r="I16" s="116"/>
      <c r="J16" s="116"/>
      <c r="L16" s="86"/>
    </row>
    <row r="17" spans="1:19" s="117" customFormat="1" ht="18">
      <c r="A17" s="126"/>
      <c r="B17" s="127"/>
      <c r="C17" s="101"/>
      <c r="D17" s="102"/>
      <c r="E17" s="103"/>
      <c r="F17" s="128"/>
      <c r="G17" s="129"/>
      <c r="H17" s="116"/>
      <c r="I17" s="116"/>
      <c r="J17" s="116"/>
      <c r="L17" s="86"/>
    </row>
    <row r="18" spans="1:19" s="117" customFormat="1" ht="18">
      <c r="A18" s="126"/>
      <c r="B18" s="127"/>
      <c r="C18" s="81"/>
      <c r="D18" s="102"/>
      <c r="E18" s="103"/>
      <c r="F18" s="128"/>
      <c r="G18" s="129"/>
      <c r="H18" s="116"/>
      <c r="I18" s="116"/>
      <c r="J18" s="116"/>
      <c r="L18" s="86"/>
    </row>
    <row r="19" spans="1:19" s="131" customFormat="1" ht="18">
      <c r="A19" s="126"/>
      <c r="B19" s="127"/>
      <c r="C19" s="101"/>
      <c r="D19" s="102"/>
      <c r="E19" s="103"/>
      <c r="F19" s="70"/>
      <c r="G19" s="129"/>
      <c r="H19" s="130"/>
      <c r="I19" s="130"/>
      <c r="J19" s="130"/>
    </row>
    <row r="20" spans="1:19" s="131" customFormat="1" ht="18">
      <c r="A20" s="79"/>
      <c r="B20" s="80"/>
      <c r="C20" s="132"/>
      <c r="D20" s="102"/>
      <c r="E20" s="103"/>
      <c r="F20" s="71"/>
      <c r="G20" s="129"/>
      <c r="H20" s="130"/>
      <c r="I20" s="130"/>
      <c r="J20" s="130"/>
    </row>
    <row r="21" spans="1:19">
      <c r="A21" s="134" t="s">
        <v>11</v>
      </c>
      <c r="B21" s="134"/>
      <c r="C21" s="135" t="s">
        <v>12</v>
      </c>
      <c r="D21" s="136" t="s">
        <v>29</v>
      </c>
      <c r="E21" s="137" t="s">
        <v>28</v>
      </c>
      <c r="F21" s="72" t="s">
        <v>30</v>
      </c>
      <c r="G21" s="138" t="s">
        <v>31</v>
      </c>
    </row>
    <row r="22" spans="1:19">
      <c r="A22" s="139"/>
      <c r="B22" s="139"/>
      <c r="C22" s="140"/>
      <c r="D22" s="141"/>
      <c r="E22" s="142"/>
      <c r="F22" s="73"/>
      <c r="G22" s="143"/>
    </row>
    <row r="23" spans="1:19" ht="18">
      <c r="A23" s="144" t="s">
        <v>5</v>
      </c>
      <c r="C23" s="145" t="s">
        <v>13</v>
      </c>
      <c r="F23" s="68"/>
      <c r="I23" s="146"/>
      <c r="J23" s="147"/>
      <c r="L23" s="83"/>
      <c r="S23" s="148"/>
    </row>
    <row r="24" spans="1:19">
      <c r="F24" s="68"/>
    </row>
    <row r="25" spans="1:19">
      <c r="C25" s="140"/>
      <c r="D25" s="141"/>
      <c r="E25" s="142"/>
      <c r="F25" s="73"/>
      <c r="G25" s="143"/>
      <c r="S25" s="148"/>
    </row>
    <row r="26" spans="1:19" ht="38.25" outlineLevel="1">
      <c r="A26" s="79" t="s">
        <v>5</v>
      </c>
      <c r="B26" s="149">
        <v>1</v>
      </c>
      <c r="C26" s="81" t="s">
        <v>14</v>
      </c>
      <c r="F26" s="68"/>
      <c r="S26" s="148"/>
    </row>
    <row r="27" spans="1:19" outlineLevel="1">
      <c r="B27" s="149"/>
      <c r="D27" s="82" t="s">
        <v>15</v>
      </c>
      <c r="E27" s="83">
        <v>236</v>
      </c>
      <c r="F27" s="68">
        <v>0</v>
      </c>
      <c r="G27" s="150">
        <f>+E27*F27</f>
        <v>0</v>
      </c>
      <c r="I27" s="151"/>
      <c r="K27" s="85"/>
      <c r="L27" s="152"/>
      <c r="M27" s="152"/>
    </row>
    <row r="28" spans="1:19" s="155" customFormat="1" outlineLevel="1">
      <c r="A28" s="79"/>
      <c r="B28" s="149"/>
      <c r="C28" s="81"/>
      <c r="D28" s="82"/>
      <c r="E28" s="83"/>
      <c r="F28" s="68"/>
      <c r="G28" s="150"/>
      <c r="H28" s="153"/>
      <c r="I28" s="154"/>
      <c r="J28" s="85"/>
      <c r="K28" s="85"/>
    </row>
    <row r="29" spans="1:19" ht="38.25" outlineLevel="1">
      <c r="A29" s="79" t="s">
        <v>5</v>
      </c>
      <c r="B29" s="149">
        <f>+COUNTA($A$26:A29)</f>
        <v>2</v>
      </c>
      <c r="C29" s="81" t="s">
        <v>27</v>
      </c>
      <c r="F29" s="68"/>
      <c r="G29" s="156"/>
      <c r="I29" s="151"/>
      <c r="K29" s="85"/>
    </row>
    <row r="30" spans="1:19" outlineLevel="1">
      <c r="B30" s="149"/>
      <c r="D30" s="82" t="s">
        <v>16</v>
      </c>
      <c r="E30" s="83">
        <v>15</v>
      </c>
      <c r="F30" s="68">
        <v>0</v>
      </c>
      <c r="G30" s="150">
        <f>+E30*F30</f>
        <v>0</v>
      </c>
      <c r="K30" s="85"/>
    </row>
    <row r="31" spans="1:19" outlineLevel="1">
      <c r="B31" s="149"/>
      <c r="F31" s="68"/>
      <c r="G31" s="150"/>
      <c r="I31" s="151"/>
      <c r="K31" s="85"/>
    </row>
    <row r="32" spans="1:19" ht="153" outlineLevel="1">
      <c r="A32" s="79" t="s">
        <v>5</v>
      </c>
      <c r="B32" s="149">
        <f>+COUNTA($A$26:A32)</f>
        <v>3</v>
      </c>
      <c r="C32" s="81" t="s">
        <v>148</v>
      </c>
      <c r="F32" s="68"/>
      <c r="G32" s="156"/>
      <c r="I32" s="151"/>
      <c r="K32" s="85"/>
    </row>
    <row r="33" spans="1:11" outlineLevel="1">
      <c r="B33" s="149"/>
      <c r="C33" s="81" t="s">
        <v>73</v>
      </c>
      <c r="D33" s="82" t="s">
        <v>37</v>
      </c>
      <c r="E33" s="83">
        <v>1</v>
      </c>
      <c r="F33" s="68">
        <v>0</v>
      </c>
      <c r="G33" s="150">
        <f>+E33*F33</f>
        <v>0</v>
      </c>
      <c r="I33" s="151"/>
      <c r="K33" s="85"/>
    </row>
    <row r="34" spans="1:11" outlineLevel="1">
      <c r="B34" s="149"/>
      <c r="F34" s="68"/>
      <c r="G34" s="150"/>
      <c r="I34" s="151"/>
      <c r="K34" s="85"/>
    </row>
    <row r="35" spans="1:11" outlineLevel="1">
      <c r="A35" s="79" t="s">
        <v>5</v>
      </c>
      <c r="B35" s="149">
        <f>+COUNTA($A$26:A35)</f>
        <v>4</v>
      </c>
      <c r="C35" s="81" t="s">
        <v>201</v>
      </c>
      <c r="E35" s="157"/>
      <c r="F35" s="68"/>
      <c r="G35" s="156"/>
      <c r="I35" s="151"/>
      <c r="K35" s="85"/>
    </row>
    <row r="36" spans="1:11" outlineLevel="1">
      <c r="B36" s="149"/>
      <c r="C36" s="81" t="s">
        <v>47</v>
      </c>
      <c r="D36" s="82" t="s">
        <v>37</v>
      </c>
      <c r="E36" s="83">
        <v>1</v>
      </c>
      <c r="F36" s="68">
        <v>0</v>
      </c>
      <c r="G36" s="150">
        <f>+E36*F36</f>
        <v>0</v>
      </c>
      <c r="H36" s="158"/>
      <c r="I36" s="151"/>
      <c r="K36" s="85"/>
    </row>
    <row r="37" spans="1:11" outlineLevel="1">
      <c r="B37" s="149"/>
      <c r="D37" s="85"/>
      <c r="E37" s="159"/>
      <c r="F37" s="68"/>
      <c r="G37" s="156"/>
      <c r="I37" s="151"/>
      <c r="K37" s="85"/>
    </row>
    <row r="38" spans="1:11" ht="127.5" outlineLevel="1">
      <c r="A38" s="79" t="s">
        <v>5</v>
      </c>
      <c r="B38" s="149">
        <f>+COUNTA($A$26:A38)</f>
        <v>5</v>
      </c>
      <c r="C38" s="81" t="s">
        <v>152</v>
      </c>
      <c r="E38" s="157"/>
      <c r="F38" s="68"/>
      <c r="G38" s="156"/>
      <c r="I38" s="151"/>
      <c r="K38" s="85"/>
    </row>
    <row r="39" spans="1:11" ht="63.75" outlineLevel="1">
      <c r="B39" s="149"/>
      <c r="C39" s="81" t="s">
        <v>149</v>
      </c>
      <c r="E39" s="157"/>
      <c r="F39" s="68"/>
      <c r="G39" s="156"/>
      <c r="I39" s="151"/>
      <c r="K39" s="85"/>
    </row>
    <row r="40" spans="1:11" outlineLevel="1">
      <c r="A40" s="160"/>
      <c r="B40" s="149"/>
      <c r="C40" s="161"/>
      <c r="D40" s="162" t="s">
        <v>37</v>
      </c>
      <c r="E40" s="83">
        <v>1</v>
      </c>
      <c r="F40" s="68">
        <v>0</v>
      </c>
      <c r="G40" s="150">
        <f>+E40*F40</f>
        <v>0</v>
      </c>
      <c r="I40" s="158"/>
      <c r="K40" s="85"/>
    </row>
    <row r="41" spans="1:11" outlineLevel="1">
      <c r="B41" s="149"/>
      <c r="D41" s="85"/>
      <c r="E41" s="159"/>
      <c r="F41" s="68"/>
      <c r="G41" s="156"/>
      <c r="I41" s="151"/>
      <c r="K41" s="85"/>
    </row>
    <row r="42" spans="1:11" ht="76.5" outlineLevel="1">
      <c r="A42" s="79" t="s">
        <v>5</v>
      </c>
      <c r="B42" s="149">
        <f>+COUNTA($A$26:A42)</f>
        <v>6</v>
      </c>
      <c r="C42" s="163" t="s">
        <v>151</v>
      </c>
      <c r="E42" s="157"/>
      <c r="F42" s="68"/>
      <c r="G42" s="156"/>
      <c r="I42" s="151"/>
      <c r="K42" s="85"/>
    </row>
    <row r="43" spans="1:11" outlineLevel="1">
      <c r="B43" s="149"/>
      <c r="C43" s="163"/>
      <c r="D43" s="82" t="s">
        <v>37</v>
      </c>
      <c r="E43" s="83">
        <v>1</v>
      </c>
      <c r="F43" s="68">
        <v>0</v>
      </c>
      <c r="G43" s="150">
        <f>+E43*F43</f>
        <v>0</v>
      </c>
      <c r="I43" s="151"/>
      <c r="K43" s="85"/>
    </row>
    <row r="44" spans="1:11" ht="38.25" outlineLevel="1">
      <c r="A44" s="79" t="s">
        <v>5</v>
      </c>
      <c r="B44" s="149">
        <f>+COUNTA($A$26:A44)</f>
        <v>7</v>
      </c>
      <c r="C44" s="163" t="s">
        <v>150</v>
      </c>
      <c r="E44" s="157"/>
      <c r="F44" s="68"/>
      <c r="G44" s="156"/>
      <c r="I44" s="151"/>
      <c r="K44" s="85"/>
    </row>
    <row r="45" spans="1:11" outlineLevel="1">
      <c r="B45" s="149"/>
      <c r="C45" s="163"/>
      <c r="D45" s="82" t="s">
        <v>37</v>
      </c>
      <c r="E45" s="83">
        <v>1</v>
      </c>
      <c r="F45" s="68">
        <v>0</v>
      </c>
      <c r="G45" s="156">
        <f>+E45*F45</f>
        <v>0</v>
      </c>
      <c r="H45" s="158"/>
      <c r="I45" s="151"/>
      <c r="K45" s="85"/>
    </row>
    <row r="46" spans="1:11" outlineLevel="1">
      <c r="B46" s="149"/>
      <c r="C46" s="163"/>
      <c r="E46" s="82"/>
      <c r="F46" s="68"/>
      <c r="G46" s="156"/>
      <c r="H46" s="158"/>
      <c r="I46" s="151"/>
      <c r="K46" s="85"/>
    </row>
    <row r="47" spans="1:11" s="155" customFormat="1" ht="51" outlineLevel="1">
      <c r="A47" s="79" t="s">
        <v>5</v>
      </c>
      <c r="B47" s="149">
        <f>+COUNTA($A$26:A47)</f>
        <v>8</v>
      </c>
      <c r="C47" s="81" t="s">
        <v>153</v>
      </c>
      <c r="D47" s="82"/>
      <c r="E47" s="157"/>
      <c r="F47" s="68"/>
      <c r="G47" s="156"/>
      <c r="H47" s="153"/>
      <c r="I47" s="154"/>
      <c r="J47" s="85"/>
      <c r="K47" s="85"/>
    </row>
    <row r="48" spans="1:11" s="155" customFormat="1" outlineLevel="1">
      <c r="A48" s="79"/>
      <c r="B48" s="149"/>
      <c r="C48" s="163"/>
      <c r="D48" s="82" t="s">
        <v>15</v>
      </c>
      <c r="E48" s="157">
        <v>82</v>
      </c>
      <c r="F48" s="68">
        <v>0</v>
      </c>
      <c r="G48" s="156">
        <f>+E48*F48</f>
        <v>0</v>
      </c>
      <c r="H48" s="153"/>
      <c r="I48" s="154"/>
      <c r="J48" s="85"/>
      <c r="K48" s="85"/>
    </row>
    <row r="49" spans="1:14" s="155" customFormat="1" outlineLevel="1">
      <c r="A49" s="79"/>
      <c r="B49" s="149"/>
      <c r="C49" s="163"/>
      <c r="D49" s="82"/>
      <c r="E49" s="157"/>
      <c r="F49" s="68"/>
      <c r="G49" s="156"/>
      <c r="H49" s="153"/>
      <c r="I49" s="154"/>
      <c r="J49" s="85"/>
      <c r="K49" s="85"/>
    </row>
    <row r="50" spans="1:14" s="155" customFormat="1" ht="51" outlineLevel="1">
      <c r="A50" s="79" t="s">
        <v>5</v>
      </c>
      <c r="B50" s="149">
        <f>+COUNTA($A$26:A50)</f>
        <v>9</v>
      </c>
      <c r="C50" s="81" t="s">
        <v>154</v>
      </c>
      <c r="D50" s="82"/>
      <c r="E50" s="157"/>
      <c r="F50" s="68"/>
      <c r="G50" s="156"/>
      <c r="H50" s="153"/>
      <c r="I50" s="154"/>
      <c r="J50" s="85"/>
      <c r="K50" s="85"/>
    </row>
    <row r="51" spans="1:14" outlineLevel="1">
      <c r="A51" s="160"/>
      <c r="B51" s="149"/>
      <c r="D51" s="82" t="s">
        <v>16</v>
      </c>
      <c r="E51" s="157">
        <v>3</v>
      </c>
      <c r="F51" s="68">
        <v>0</v>
      </c>
      <c r="G51" s="156">
        <f>+E51*F51</f>
        <v>0</v>
      </c>
      <c r="I51" s="151"/>
      <c r="K51" s="85"/>
    </row>
    <row r="52" spans="1:14" outlineLevel="1">
      <c r="A52" s="160"/>
      <c r="B52" s="149"/>
      <c r="E52" s="157"/>
      <c r="F52" s="68"/>
      <c r="G52" s="156"/>
      <c r="I52" s="151"/>
      <c r="K52" s="85"/>
    </row>
    <row r="53" spans="1:14" ht="148.15" customHeight="1" outlineLevel="1">
      <c r="A53" s="79" t="s">
        <v>5</v>
      </c>
      <c r="B53" s="149">
        <f>+COUNTA($A$26:A53)</f>
        <v>10</v>
      </c>
      <c r="C53" s="164" t="s">
        <v>156</v>
      </c>
      <c r="E53" s="157"/>
      <c r="F53" s="68"/>
      <c r="G53" s="156"/>
      <c r="I53" s="151"/>
      <c r="K53" s="85"/>
      <c r="L53" s="165"/>
      <c r="N53" s="85"/>
    </row>
    <row r="54" spans="1:14" ht="25.5" outlineLevel="1">
      <c r="A54" s="160"/>
      <c r="B54" s="149"/>
      <c r="C54" s="166" t="s">
        <v>48</v>
      </c>
      <c r="D54" s="82" t="s">
        <v>18</v>
      </c>
      <c r="E54" s="157">
        <v>658</v>
      </c>
      <c r="F54" s="68">
        <v>0</v>
      </c>
      <c r="G54" s="156">
        <f>+E54*F54</f>
        <v>0</v>
      </c>
      <c r="I54" s="151"/>
      <c r="K54" s="85"/>
    </row>
    <row r="55" spans="1:14" outlineLevel="1">
      <c r="A55" s="160"/>
      <c r="B55" s="149"/>
      <c r="C55" s="166"/>
      <c r="E55" s="157"/>
      <c r="F55" s="68"/>
      <c r="G55" s="156"/>
      <c r="I55" s="151"/>
      <c r="K55" s="85"/>
    </row>
    <row r="56" spans="1:14" ht="235.15" customHeight="1" outlineLevel="1">
      <c r="A56" s="79" t="s">
        <v>5</v>
      </c>
      <c r="B56" s="149">
        <f>+COUNTA($A$26:A56)</f>
        <v>11</v>
      </c>
      <c r="C56" s="164" t="s">
        <v>218</v>
      </c>
      <c r="E56" s="157"/>
      <c r="F56" s="68"/>
      <c r="G56" s="156"/>
      <c r="I56" s="151"/>
      <c r="K56" s="85"/>
    </row>
    <row r="57" spans="1:14" ht="25.5" outlineLevel="1">
      <c r="A57" s="160"/>
      <c r="B57" s="149"/>
      <c r="C57" s="166" t="s">
        <v>217</v>
      </c>
      <c r="D57" s="82" t="s">
        <v>18</v>
      </c>
      <c r="E57" s="157">
        <v>94</v>
      </c>
      <c r="F57" s="68">
        <v>0</v>
      </c>
      <c r="G57" s="156">
        <f>+E57*F57</f>
        <v>0</v>
      </c>
      <c r="I57" s="151"/>
      <c r="K57" s="85"/>
    </row>
    <row r="58" spans="1:14" outlineLevel="1">
      <c r="A58" s="160"/>
      <c r="B58" s="149"/>
      <c r="C58" s="166"/>
      <c r="E58" s="157"/>
      <c r="F58" s="68"/>
      <c r="G58" s="156"/>
      <c r="I58" s="151"/>
      <c r="K58" s="85"/>
    </row>
    <row r="59" spans="1:14" ht="76.5" outlineLevel="1">
      <c r="A59" s="160" t="s">
        <v>5</v>
      </c>
      <c r="B59" s="149">
        <f>+COUNTA($A$26:A59)</f>
        <v>12</v>
      </c>
      <c r="C59" s="81" t="s">
        <v>163</v>
      </c>
      <c r="E59" s="157"/>
      <c r="F59" s="68"/>
      <c r="G59" s="156"/>
      <c r="I59" s="151"/>
      <c r="K59" s="85"/>
    </row>
    <row r="60" spans="1:14" outlineLevel="1">
      <c r="B60" s="149"/>
      <c r="C60" s="164" t="s">
        <v>185</v>
      </c>
      <c r="D60" s="82" t="s">
        <v>18</v>
      </c>
      <c r="E60" s="83">
        <f>658</f>
        <v>658</v>
      </c>
      <c r="F60" s="68">
        <v>0</v>
      </c>
      <c r="G60" s="150">
        <f>+E60*F60</f>
        <v>0</v>
      </c>
      <c r="I60" s="151"/>
      <c r="K60" s="85"/>
    </row>
    <row r="61" spans="1:14" outlineLevel="1">
      <c r="B61" s="149"/>
      <c r="C61" s="166"/>
      <c r="F61" s="68"/>
      <c r="G61" s="150"/>
      <c r="I61" s="151"/>
      <c r="K61" s="85"/>
    </row>
    <row r="62" spans="1:14" ht="51" outlineLevel="1">
      <c r="A62" s="79" t="s">
        <v>5</v>
      </c>
      <c r="B62" s="149">
        <f>+COUNTA($A$26:A62)</f>
        <v>13</v>
      </c>
      <c r="C62" s="81" t="s">
        <v>164</v>
      </c>
      <c r="F62" s="68"/>
      <c r="G62" s="150"/>
      <c r="H62" s="167"/>
      <c r="I62" s="151"/>
      <c r="K62" s="85"/>
    </row>
    <row r="63" spans="1:14" outlineLevel="1">
      <c r="B63" s="149"/>
      <c r="C63" s="81" t="s">
        <v>49</v>
      </c>
      <c r="D63" s="82" t="s">
        <v>37</v>
      </c>
      <c r="E63" s="83">
        <v>1</v>
      </c>
      <c r="F63" s="68">
        <v>0</v>
      </c>
      <c r="G63" s="150">
        <f>+E63*F63</f>
        <v>0</v>
      </c>
      <c r="H63" s="167"/>
      <c r="I63" s="151"/>
      <c r="K63" s="85"/>
    </row>
    <row r="64" spans="1:14" outlineLevel="1">
      <c r="B64" s="149"/>
      <c r="F64" s="68"/>
      <c r="G64" s="150"/>
      <c r="I64" s="151"/>
      <c r="K64" s="85"/>
    </row>
    <row r="65" spans="1:25" ht="197.45" customHeight="1" outlineLevel="1">
      <c r="A65" s="79" t="s">
        <v>5</v>
      </c>
      <c r="B65" s="149">
        <f>+COUNTA($A$26:A65)</f>
        <v>14</v>
      </c>
      <c r="C65" s="81" t="s">
        <v>206</v>
      </c>
      <c r="F65" s="68"/>
      <c r="G65" s="156"/>
      <c r="I65" s="151"/>
      <c r="K65" s="85"/>
    </row>
    <row r="66" spans="1:25" outlineLevel="1">
      <c r="B66" s="149"/>
      <c r="C66" s="168" t="s">
        <v>169</v>
      </c>
      <c r="F66" s="68"/>
      <c r="G66" s="150"/>
      <c r="I66" s="158"/>
      <c r="K66" s="85"/>
      <c r="L66" s="85"/>
    </row>
    <row r="67" spans="1:25" outlineLevel="1">
      <c r="B67" s="149"/>
      <c r="C67" s="168"/>
      <c r="E67" s="83" t="s">
        <v>34</v>
      </c>
      <c r="F67" s="68"/>
      <c r="G67" s="156"/>
      <c r="H67" s="169"/>
      <c r="I67" s="151"/>
      <c r="K67" s="85"/>
    </row>
    <row r="68" spans="1:25" outlineLevel="1">
      <c r="B68" s="149"/>
      <c r="C68" s="81" t="s">
        <v>165</v>
      </c>
      <c r="D68" s="82" t="s">
        <v>17</v>
      </c>
      <c r="E68" s="83">
        <v>2034</v>
      </c>
      <c r="F68" s="68">
        <v>0</v>
      </c>
      <c r="G68" s="156">
        <f>+E68*F68</f>
        <v>0</v>
      </c>
      <c r="I68" s="151"/>
      <c r="K68" s="85"/>
    </row>
    <row r="69" spans="1:25" outlineLevel="1">
      <c r="B69" s="149"/>
      <c r="C69" s="81" t="s">
        <v>166</v>
      </c>
      <c r="D69" s="82" t="s">
        <v>17</v>
      </c>
      <c r="E69" s="83">
        <v>226</v>
      </c>
      <c r="F69" s="68">
        <v>0</v>
      </c>
      <c r="G69" s="156">
        <f>+E69*F69</f>
        <v>0</v>
      </c>
      <c r="I69" s="151"/>
      <c r="K69" s="85"/>
    </row>
    <row r="70" spans="1:25" outlineLevel="1">
      <c r="B70" s="149"/>
      <c r="C70" s="163"/>
      <c r="F70" s="68"/>
      <c r="G70" s="156"/>
      <c r="I70" s="151"/>
      <c r="K70" s="85"/>
    </row>
    <row r="71" spans="1:25" ht="63.75" outlineLevel="1">
      <c r="A71" s="79" t="s">
        <v>5</v>
      </c>
      <c r="B71" s="149">
        <f>+COUNTA($A$26:A71)</f>
        <v>15</v>
      </c>
      <c r="C71" s="81" t="s">
        <v>50</v>
      </c>
      <c r="F71" s="68"/>
      <c r="G71" s="150"/>
      <c r="I71" s="158"/>
      <c r="K71" s="85"/>
    </row>
    <row r="72" spans="1:25" outlineLevel="1">
      <c r="B72" s="149"/>
      <c r="D72" s="82" t="s">
        <v>37</v>
      </c>
      <c r="E72" s="83">
        <v>1</v>
      </c>
      <c r="F72" s="68">
        <v>0</v>
      </c>
      <c r="G72" s="150">
        <f>+E72*F72</f>
        <v>0</v>
      </c>
      <c r="I72" s="151"/>
      <c r="K72" s="85"/>
    </row>
    <row r="73" spans="1:25" outlineLevel="1">
      <c r="B73" s="149"/>
      <c r="F73" s="68"/>
      <c r="G73" s="156"/>
      <c r="I73" s="151"/>
      <c r="K73" s="85"/>
    </row>
    <row r="74" spans="1:25" ht="25.5" outlineLevel="1">
      <c r="A74" s="79" t="s">
        <v>5</v>
      </c>
      <c r="B74" s="149">
        <f>+COUNTA($A$26:A74)</f>
        <v>16</v>
      </c>
      <c r="C74" s="81" t="s">
        <v>19</v>
      </c>
      <c r="F74" s="68"/>
      <c r="G74" s="150"/>
      <c r="I74" s="158"/>
      <c r="K74" s="85"/>
    </row>
    <row r="75" spans="1:25" outlineLevel="1">
      <c r="B75" s="149"/>
      <c r="C75" s="81" t="s">
        <v>167</v>
      </c>
      <c r="D75" s="82" t="s">
        <v>18</v>
      </c>
      <c r="E75" s="83">
        <v>402</v>
      </c>
      <c r="F75" s="68">
        <v>0</v>
      </c>
      <c r="G75" s="156">
        <f>+E75*F75</f>
        <v>0</v>
      </c>
      <c r="I75" s="151"/>
      <c r="K75" s="85"/>
    </row>
    <row r="76" spans="1:25" outlineLevel="1">
      <c r="B76" s="149"/>
      <c r="F76" s="68"/>
      <c r="G76" s="156"/>
      <c r="I76" s="151"/>
      <c r="K76" s="85"/>
    </row>
    <row r="77" spans="1:25" ht="63.75" outlineLevel="1">
      <c r="A77" s="79" t="s">
        <v>5</v>
      </c>
      <c r="B77" s="149">
        <f>+COUNTA($A$26:A77)</f>
        <v>17</v>
      </c>
      <c r="C77" s="170" t="s">
        <v>51</v>
      </c>
      <c r="F77" s="68"/>
      <c r="G77" s="150"/>
      <c r="I77" s="158"/>
      <c r="K77" s="85"/>
    </row>
    <row r="78" spans="1:25" outlineLevel="1">
      <c r="B78" s="149"/>
      <c r="D78" s="82" t="s">
        <v>17</v>
      </c>
      <c r="E78" s="83">
        <v>148</v>
      </c>
      <c r="F78" s="68">
        <v>0</v>
      </c>
      <c r="G78" s="156">
        <f>+E78*F78</f>
        <v>0</v>
      </c>
      <c r="I78" s="151"/>
      <c r="K78" s="85"/>
      <c r="L78" s="171"/>
    </row>
    <row r="79" spans="1:25" outlineLevel="1">
      <c r="B79" s="149"/>
      <c r="F79" s="68"/>
      <c r="G79" s="156"/>
      <c r="I79" s="151"/>
      <c r="K79" s="85"/>
    </row>
    <row r="80" spans="1:25" s="85" customFormat="1" ht="82.15" customHeight="1" outlineLevel="1">
      <c r="A80" s="79" t="s">
        <v>5</v>
      </c>
      <c r="B80" s="149">
        <f>+COUNTA($A$26:A80)</f>
        <v>18</v>
      </c>
      <c r="C80" s="81" t="s">
        <v>20</v>
      </c>
      <c r="D80" s="82"/>
      <c r="E80" s="83"/>
      <c r="F80" s="68"/>
      <c r="G80" s="150"/>
      <c r="I80" s="172"/>
      <c r="L80" s="86"/>
      <c r="M80" s="86"/>
      <c r="N80" s="86"/>
      <c r="O80" s="86"/>
      <c r="P80" s="86"/>
      <c r="Q80" s="86"/>
      <c r="R80" s="86"/>
      <c r="S80" s="86"/>
      <c r="T80" s="86"/>
      <c r="U80" s="86"/>
      <c r="V80" s="86"/>
      <c r="W80" s="86"/>
      <c r="X80" s="86"/>
      <c r="Y80" s="86"/>
    </row>
    <row r="81" spans="1:25" s="85" customFormat="1" outlineLevel="1">
      <c r="A81" s="79"/>
      <c r="B81" s="149"/>
      <c r="C81" s="81"/>
      <c r="D81" s="82" t="s">
        <v>17</v>
      </c>
      <c r="E81" s="83">
        <v>418</v>
      </c>
      <c r="F81" s="68">
        <v>0</v>
      </c>
      <c r="G81" s="150">
        <f>+E81*F81</f>
        <v>0</v>
      </c>
      <c r="I81" s="151"/>
      <c r="L81" s="86"/>
      <c r="M81" s="86"/>
      <c r="N81" s="86"/>
      <c r="O81" s="86"/>
      <c r="P81" s="86"/>
      <c r="Q81" s="86"/>
      <c r="R81" s="86"/>
      <c r="S81" s="86"/>
      <c r="T81" s="86"/>
      <c r="U81" s="86"/>
      <c r="V81" s="86"/>
      <c r="W81" s="86"/>
      <c r="X81" s="86"/>
      <c r="Y81" s="86"/>
    </row>
    <row r="82" spans="1:25" s="85" customFormat="1" outlineLevel="1">
      <c r="A82" s="79"/>
      <c r="B82" s="149"/>
      <c r="C82" s="173"/>
      <c r="D82" s="82"/>
      <c r="E82" s="157"/>
      <c r="F82" s="68"/>
      <c r="G82" s="156"/>
      <c r="I82" s="151"/>
      <c r="L82" s="86"/>
      <c r="M82" s="86"/>
      <c r="N82" s="86"/>
      <c r="O82" s="86"/>
      <c r="P82" s="86"/>
      <c r="Q82" s="86"/>
      <c r="R82" s="86"/>
      <c r="S82" s="86"/>
      <c r="T82" s="86"/>
      <c r="U82" s="86"/>
      <c r="V82" s="86"/>
      <c r="W82" s="86"/>
      <c r="X82" s="86"/>
      <c r="Y82" s="86"/>
    </row>
    <row r="83" spans="1:25" s="85" customFormat="1" ht="191.25" outlineLevel="1">
      <c r="A83" s="79" t="s">
        <v>5</v>
      </c>
      <c r="B83" s="149">
        <f>+COUNTA($A$26:A83)</f>
        <v>19</v>
      </c>
      <c r="C83" s="81" t="s">
        <v>209</v>
      </c>
      <c r="F83" s="69"/>
      <c r="I83" s="151"/>
      <c r="L83" s="86"/>
      <c r="M83" s="86"/>
      <c r="N83" s="86"/>
      <c r="O83" s="86"/>
      <c r="P83" s="86"/>
      <c r="Q83" s="86"/>
      <c r="R83" s="86"/>
      <c r="S83" s="86"/>
      <c r="T83" s="86"/>
      <c r="U83" s="86"/>
      <c r="V83" s="86"/>
      <c r="W83" s="86"/>
      <c r="X83" s="86"/>
      <c r="Y83" s="86"/>
    </row>
    <row r="84" spans="1:25" s="85" customFormat="1" outlineLevel="1">
      <c r="A84" s="79"/>
      <c r="B84" s="149"/>
      <c r="C84" s="81" t="s">
        <v>205</v>
      </c>
      <c r="D84" s="82" t="s">
        <v>17</v>
      </c>
      <c r="E84" s="83">
        <v>2260</v>
      </c>
      <c r="F84" s="68">
        <v>0</v>
      </c>
      <c r="G84" s="156">
        <f>+E84*F84</f>
        <v>0</v>
      </c>
      <c r="I84" s="151"/>
      <c r="L84" s="86"/>
      <c r="M84" s="86"/>
      <c r="N84" s="86"/>
      <c r="O84" s="86"/>
      <c r="P84" s="86"/>
      <c r="Q84" s="86"/>
      <c r="R84" s="86"/>
      <c r="S84" s="86"/>
      <c r="T84" s="86"/>
      <c r="U84" s="86"/>
      <c r="V84" s="86"/>
      <c r="W84" s="86"/>
      <c r="X84" s="86"/>
      <c r="Y84" s="86"/>
    </row>
    <row r="85" spans="1:25" s="85" customFormat="1" outlineLevel="1">
      <c r="A85" s="79"/>
      <c r="B85" s="149"/>
      <c r="C85" s="163"/>
      <c r="D85" s="82"/>
      <c r="E85" s="157"/>
      <c r="F85" s="68"/>
      <c r="G85" s="156"/>
      <c r="I85" s="151"/>
      <c r="L85" s="86"/>
      <c r="M85" s="86"/>
      <c r="N85" s="86"/>
      <c r="O85" s="86"/>
      <c r="P85" s="86"/>
      <c r="Q85" s="86"/>
      <c r="R85" s="86"/>
      <c r="S85" s="86"/>
      <c r="T85" s="86"/>
      <c r="U85" s="86"/>
      <c r="V85" s="86"/>
      <c r="W85" s="86"/>
      <c r="X85" s="86"/>
      <c r="Y85" s="86"/>
    </row>
    <row r="86" spans="1:25" s="85" customFormat="1" ht="79.900000000000006" customHeight="1" outlineLevel="1">
      <c r="A86" s="79" t="s">
        <v>5</v>
      </c>
      <c r="B86" s="149">
        <f>+COUNTA($A$26:A86)</f>
        <v>20</v>
      </c>
      <c r="C86" s="81" t="s">
        <v>186</v>
      </c>
      <c r="D86" s="82"/>
      <c r="E86" s="157"/>
      <c r="F86" s="68"/>
      <c r="G86" s="156"/>
      <c r="I86" s="151"/>
      <c r="L86" s="86"/>
      <c r="M86" s="86"/>
      <c r="N86" s="86"/>
      <c r="O86" s="86"/>
      <c r="P86" s="86"/>
      <c r="Q86" s="86"/>
      <c r="R86" s="86"/>
      <c r="S86" s="86"/>
      <c r="T86" s="86"/>
      <c r="U86" s="86"/>
      <c r="V86" s="86"/>
      <c r="W86" s="86"/>
      <c r="X86" s="86"/>
      <c r="Y86" s="86"/>
    </row>
    <row r="87" spans="1:25" s="85" customFormat="1" outlineLevel="1">
      <c r="A87" s="79"/>
      <c r="B87" s="149"/>
      <c r="C87" s="163"/>
      <c r="D87" s="82"/>
      <c r="E87" s="83"/>
      <c r="F87" s="68"/>
      <c r="G87" s="150"/>
      <c r="I87" s="151"/>
      <c r="L87" s="86"/>
      <c r="M87" s="86"/>
      <c r="N87" s="86"/>
      <c r="O87" s="86"/>
      <c r="P87" s="86"/>
      <c r="Q87" s="86"/>
      <c r="R87" s="86"/>
      <c r="S87" s="86"/>
      <c r="T87" s="86"/>
      <c r="U87" s="86"/>
      <c r="V87" s="86"/>
      <c r="W87" s="86"/>
      <c r="X87" s="86"/>
      <c r="Y87" s="86"/>
    </row>
    <row r="88" spans="1:25" s="85" customFormat="1" outlineLevel="1">
      <c r="A88" s="79"/>
      <c r="B88" s="149"/>
      <c r="C88" s="163"/>
      <c r="D88" s="82"/>
      <c r="E88" s="157"/>
      <c r="F88" s="68"/>
      <c r="G88" s="150"/>
      <c r="I88" s="151"/>
      <c r="L88" s="86"/>
      <c r="M88" s="86"/>
      <c r="N88" s="86"/>
      <c r="O88" s="86"/>
      <c r="P88" s="86"/>
      <c r="Q88" s="86"/>
      <c r="R88" s="86"/>
      <c r="S88" s="86"/>
      <c r="T88" s="86"/>
      <c r="U88" s="86"/>
      <c r="V88" s="86"/>
      <c r="W88" s="86"/>
      <c r="X88" s="86"/>
      <c r="Y88" s="86"/>
    </row>
    <row r="89" spans="1:25" s="85" customFormat="1" ht="76.5" outlineLevel="1">
      <c r="A89" s="79" t="s">
        <v>5</v>
      </c>
      <c r="B89" s="149">
        <f>+COUNTA($A$26:A89)</f>
        <v>21</v>
      </c>
      <c r="C89" s="173" t="s">
        <v>171</v>
      </c>
      <c r="D89" s="82"/>
      <c r="E89" s="157"/>
      <c r="F89" s="68"/>
      <c r="G89" s="156"/>
      <c r="I89" s="151"/>
      <c r="L89" s="86"/>
      <c r="M89" s="86"/>
      <c r="N89" s="86"/>
      <c r="O89" s="86"/>
      <c r="P89" s="86"/>
      <c r="Q89" s="86"/>
      <c r="R89" s="86"/>
      <c r="S89" s="86"/>
      <c r="T89" s="86"/>
      <c r="U89" s="86"/>
      <c r="V89" s="86"/>
      <c r="W89" s="86"/>
      <c r="X89" s="86"/>
      <c r="Y89" s="86"/>
    </row>
    <row r="90" spans="1:25" s="85" customFormat="1" outlineLevel="1">
      <c r="A90" s="79"/>
      <c r="B90" s="149"/>
      <c r="C90" s="173"/>
      <c r="D90" s="82"/>
      <c r="E90" s="157"/>
      <c r="F90" s="68"/>
      <c r="G90" s="156"/>
      <c r="I90" s="151"/>
      <c r="L90" s="86"/>
      <c r="M90" s="86"/>
      <c r="N90" s="86"/>
      <c r="O90" s="86"/>
      <c r="P90" s="86"/>
      <c r="Q90" s="86"/>
      <c r="R90" s="86"/>
      <c r="S90" s="86"/>
      <c r="T90" s="86"/>
      <c r="U90" s="86"/>
      <c r="V90" s="86"/>
      <c r="W90" s="86"/>
      <c r="X90" s="86"/>
      <c r="Y90" s="86"/>
    </row>
    <row r="91" spans="1:25" s="85" customFormat="1" ht="89.25" outlineLevel="1">
      <c r="A91" s="79" t="s">
        <v>5</v>
      </c>
      <c r="B91" s="149">
        <f>+COUNTA($A$26:A91)</f>
        <v>22</v>
      </c>
      <c r="C91" s="81" t="s">
        <v>216</v>
      </c>
      <c r="D91" s="82"/>
      <c r="E91" s="83"/>
      <c r="F91" s="68"/>
      <c r="G91" s="156"/>
      <c r="I91" s="151"/>
      <c r="L91" s="86"/>
      <c r="M91" s="86"/>
      <c r="N91" s="86"/>
      <c r="O91" s="86"/>
      <c r="P91" s="86"/>
      <c r="Q91" s="86"/>
      <c r="R91" s="86"/>
      <c r="S91" s="86"/>
      <c r="T91" s="86"/>
      <c r="U91" s="86"/>
      <c r="V91" s="86"/>
      <c r="W91" s="86"/>
      <c r="X91" s="86"/>
      <c r="Y91" s="86"/>
    </row>
    <row r="92" spans="1:25" s="85" customFormat="1" outlineLevel="1">
      <c r="A92" s="79"/>
      <c r="B92" s="149"/>
      <c r="C92" s="166" t="s">
        <v>172</v>
      </c>
      <c r="D92" s="82" t="s">
        <v>17</v>
      </c>
      <c r="E92" s="83">
        <v>136.79999999999998</v>
      </c>
      <c r="F92" s="68">
        <v>0</v>
      </c>
      <c r="G92" s="156">
        <f>+E92*F92</f>
        <v>0</v>
      </c>
      <c r="I92" s="151"/>
      <c r="L92" s="86"/>
      <c r="M92" s="86"/>
      <c r="N92" s="86"/>
      <c r="O92" s="86"/>
      <c r="P92" s="86"/>
      <c r="Q92" s="86"/>
      <c r="R92" s="86"/>
      <c r="S92" s="86"/>
      <c r="T92" s="86"/>
      <c r="U92" s="86"/>
      <c r="V92" s="86"/>
      <c r="W92" s="86"/>
      <c r="X92" s="86"/>
      <c r="Y92" s="86"/>
    </row>
    <row r="93" spans="1:25" s="85" customFormat="1" outlineLevel="1">
      <c r="A93" s="79"/>
      <c r="B93" s="149"/>
      <c r="C93" s="166"/>
      <c r="D93" s="82"/>
      <c r="E93" s="83"/>
      <c r="F93" s="68"/>
      <c r="G93" s="156"/>
      <c r="I93" s="151"/>
      <c r="L93" s="86"/>
      <c r="M93" s="86"/>
      <c r="N93" s="86"/>
      <c r="O93" s="86"/>
      <c r="P93" s="86"/>
      <c r="Q93" s="86"/>
      <c r="R93" s="86"/>
      <c r="S93" s="86"/>
      <c r="T93" s="86"/>
      <c r="U93" s="86"/>
      <c r="V93" s="86"/>
      <c r="W93" s="86"/>
      <c r="X93" s="86"/>
      <c r="Y93" s="86"/>
    </row>
    <row r="94" spans="1:25" s="85" customFormat="1" ht="51" outlineLevel="1">
      <c r="A94" s="79" t="s">
        <v>5</v>
      </c>
      <c r="B94" s="149">
        <f>+COUNTA($A$26:A94)</f>
        <v>23</v>
      </c>
      <c r="C94" s="81" t="s">
        <v>52</v>
      </c>
      <c r="D94" s="82"/>
      <c r="E94" s="83"/>
      <c r="F94" s="68"/>
      <c r="G94" s="156"/>
      <c r="I94" s="151"/>
      <c r="L94" s="86"/>
      <c r="M94" s="86"/>
      <c r="N94" s="86"/>
      <c r="O94" s="86"/>
      <c r="P94" s="86"/>
      <c r="Q94" s="86"/>
      <c r="R94" s="86"/>
      <c r="S94" s="86"/>
      <c r="T94" s="86"/>
      <c r="U94" s="86"/>
      <c r="V94" s="86"/>
      <c r="W94" s="86"/>
      <c r="X94" s="86"/>
      <c r="Y94" s="86"/>
    </row>
    <row r="95" spans="1:25" s="85" customFormat="1" outlineLevel="1">
      <c r="A95" s="79"/>
      <c r="B95" s="149"/>
      <c r="C95" s="166" t="s">
        <v>173</v>
      </c>
      <c r="D95" s="82" t="s">
        <v>17</v>
      </c>
      <c r="E95" s="83">
        <v>239.39999999999998</v>
      </c>
      <c r="F95" s="68">
        <v>0</v>
      </c>
      <c r="G95" s="156">
        <f>+E95*F95</f>
        <v>0</v>
      </c>
      <c r="I95" s="151"/>
      <c r="L95" s="86"/>
      <c r="M95" s="86"/>
      <c r="N95" s="86"/>
      <c r="O95" s="86"/>
      <c r="P95" s="86"/>
      <c r="Q95" s="86"/>
      <c r="R95" s="86"/>
      <c r="S95" s="86"/>
      <c r="T95" s="86"/>
      <c r="U95" s="86"/>
      <c r="V95" s="86"/>
      <c r="W95" s="86"/>
      <c r="X95" s="86"/>
      <c r="Y95" s="86"/>
    </row>
    <row r="96" spans="1:25" s="85" customFormat="1" outlineLevel="1">
      <c r="A96" s="79"/>
      <c r="B96" s="149"/>
      <c r="C96" s="166"/>
      <c r="D96" s="82"/>
      <c r="E96" s="83"/>
      <c r="F96" s="68"/>
      <c r="G96" s="156"/>
      <c r="I96" s="151"/>
      <c r="L96" s="86"/>
      <c r="M96" s="86"/>
      <c r="N96" s="86"/>
      <c r="O96" s="86"/>
      <c r="P96" s="86"/>
      <c r="Q96" s="86"/>
      <c r="R96" s="86"/>
      <c r="S96" s="86"/>
      <c r="T96" s="86"/>
      <c r="U96" s="86"/>
      <c r="V96" s="86"/>
      <c r="W96" s="86"/>
      <c r="X96" s="86"/>
      <c r="Y96" s="86"/>
    </row>
    <row r="97" spans="1:25" s="85" customFormat="1" outlineLevel="1">
      <c r="A97" s="160" t="s">
        <v>5</v>
      </c>
      <c r="B97" s="149">
        <f>+COUNTA($A$26:A97)</f>
        <v>24</v>
      </c>
      <c r="C97" s="174" t="s">
        <v>21</v>
      </c>
      <c r="D97" s="82"/>
      <c r="E97" s="83"/>
      <c r="F97" s="68"/>
      <c r="G97" s="150"/>
      <c r="I97" s="151"/>
      <c r="L97" s="86"/>
      <c r="M97" s="86"/>
      <c r="N97" s="86"/>
      <c r="O97" s="86"/>
      <c r="P97" s="86"/>
      <c r="Q97" s="86"/>
      <c r="R97" s="86"/>
      <c r="S97" s="86"/>
      <c r="T97" s="86"/>
      <c r="U97" s="86"/>
      <c r="V97" s="86"/>
      <c r="W97" s="86"/>
      <c r="X97" s="86"/>
      <c r="Y97" s="86"/>
    </row>
    <row r="98" spans="1:25" s="85" customFormat="1" outlineLevel="1">
      <c r="A98" s="79"/>
      <c r="B98" s="149"/>
      <c r="C98" s="81" t="s">
        <v>53</v>
      </c>
      <c r="D98" s="82" t="s">
        <v>18</v>
      </c>
      <c r="E98" s="83">
        <v>1128</v>
      </c>
      <c r="F98" s="68">
        <v>0</v>
      </c>
      <c r="G98" s="150">
        <f>+E98*F98</f>
        <v>0</v>
      </c>
      <c r="I98" s="151"/>
      <c r="L98" s="86"/>
      <c r="M98" s="86"/>
      <c r="N98" s="86"/>
      <c r="O98" s="86"/>
      <c r="P98" s="86"/>
      <c r="Q98" s="86"/>
      <c r="R98" s="86"/>
      <c r="S98" s="86"/>
      <c r="T98" s="86"/>
      <c r="U98" s="86"/>
      <c r="V98" s="86"/>
      <c r="W98" s="86"/>
      <c r="X98" s="86"/>
      <c r="Y98" s="86"/>
    </row>
    <row r="99" spans="1:25" s="85" customFormat="1" outlineLevel="1">
      <c r="A99" s="160"/>
      <c r="B99" s="149"/>
      <c r="C99" s="174"/>
      <c r="F99" s="69"/>
      <c r="I99" s="151"/>
      <c r="L99" s="86"/>
      <c r="M99" s="86"/>
      <c r="N99" s="86"/>
      <c r="O99" s="86"/>
      <c r="P99" s="86"/>
      <c r="Q99" s="86"/>
      <c r="R99" s="86"/>
      <c r="S99" s="86"/>
      <c r="T99" s="86"/>
      <c r="U99" s="86"/>
      <c r="V99" s="86"/>
      <c r="W99" s="86"/>
      <c r="X99" s="86"/>
      <c r="Y99" s="86"/>
    </row>
    <row r="100" spans="1:25" s="85" customFormat="1" outlineLevel="1">
      <c r="A100" s="79" t="s">
        <v>5</v>
      </c>
      <c r="B100" s="149">
        <f>+COUNTA($A$26:A100)</f>
        <v>25</v>
      </c>
      <c r="C100" s="81" t="s">
        <v>22</v>
      </c>
      <c r="D100" s="82"/>
      <c r="E100" s="83"/>
      <c r="F100" s="68"/>
      <c r="G100" s="150"/>
      <c r="I100" s="151"/>
      <c r="L100" s="86"/>
      <c r="M100" s="86"/>
      <c r="N100" s="86"/>
      <c r="O100" s="86"/>
      <c r="P100" s="86"/>
      <c r="Q100" s="86"/>
      <c r="R100" s="86"/>
      <c r="S100" s="86"/>
      <c r="T100" s="86"/>
      <c r="U100" s="86"/>
      <c r="V100" s="86"/>
      <c r="W100" s="86"/>
      <c r="X100" s="86"/>
      <c r="Y100" s="86"/>
    </row>
    <row r="101" spans="1:25" s="85" customFormat="1" ht="25.5" outlineLevel="1">
      <c r="A101" s="160"/>
      <c r="B101" s="149"/>
      <c r="C101" s="81" t="s">
        <v>188</v>
      </c>
      <c r="D101" s="82" t="s">
        <v>187</v>
      </c>
      <c r="E101" s="83">
        <v>400</v>
      </c>
      <c r="F101" s="68">
        <v>0</v>
      </c>
      <c r="G101" s="150">
        <f>+E101*F101</f>
        <v>0</v>
      </c>
      <c r="I101" s="151"/>
      <c r="L101" s="86"/>
      <c r="M101" s="86"/>
      <c r="N101" s="86"/>
      <c r="O101" s="86"/>
      <c r="P101" s="86"/>
      <c r="Q101" s="86"/>
      <c r="R101" s="86"/>
      <c r="S101" s="86"/>
      <c r="T101" s="86"/>
      <c r="U101" s="86"/>
      <c r="V101" s="86"/>
      <c r="W101" s="86"/>
      <c r="X101" s="86"/>
      <c r="Y101" s="86"/>
    </row>
    <row r="102" spans="1:25" s="85" customFormat="1" outlineLevel="1">
      <c r="A102" s="160"/>
      <c r="B102" s="149"/>
      <c r="C102" s="174"/>
      <c r="D102" s="82"/>
      <c r="E102" s="157"/>
      <c r="F102" s="68"/>
      <c r="G102" s="150"/>
      <c r="I102" s="151"/>
      <c r="L102" s="86"/>
      <c r="M102" s="86"/>
      <c r="N102" s="86"/>
      <c r="O102" s="86"/>
      <c r="P102" s="86"/>
      <c r="Q102" s="86"/>
      <c r="R102" s="86"/>
      <c r="S102" s="86"/>
      <c r="T102" s="86"/>
      <c r="U102" s="86"/>
      <c r="V102" s="86"/>
      <c r="W102" s="86"/>
      <c r="X102" s="86"/>
      <c r="Y102" s="86"/>
    </row>
    <row r="103" spans="1:25" s="85" customFormat="1" ht="51" outlineLevel="1">
      <c r="A103" s="79" t="s">
        <v>5</v>
      </c>
      <c r="B103" s="149">
        <f>+COUNTA($A$26:A103)</f>
        <v>26</v>
      </c>
      <c r="C103" s="163" t="s">
        <v>54</v>
      </c>
      <c r="D103" s="82"/>
      <c r="E103" s="157"/>
      <c r="F103" s="68"/>
      <c r="G103" s="156"/>
      <c r="I103" s="151"/>
      <c r="L103" s="86"/>
      <c r="M103" s="86"/>
      <c r="N103" s="86"/>
      <c r="O103" s="86"/>
      <c r="P103" s="86"/>
      <c r="Q103" s="86"/>
      <c r="R103" s="86"/>
      <c r="S103" s="86"/>
      <c r="T103" s="86"/>
      <c r="U103" s="86"/>
      <c r="V103" s="86"/>
      <c r="W103" s="86"/>
      <c r="X103" s="86"/>
      <c r="Y103" s="86"/>
    </row>
    <row r="104" spans="1:25" s="85" customFormat="1" outlineLevel="1">
      <c r="A104" s="79"/>
      <c r="B104" s="149"/>
      <c r="C104" s="81"/>
      <c r="D104" s="82"/>
      <c r="E104" s="82"/>
      <c r="F104" s="68"/>
      <c r="G104" s="156"/>
      <c r="I104" s="151"/>
      <c r="L104" s="86"/>
      <c r="M104" s="86"/>
      <c r="N104" s="86"/>
      <c r="O104" s="86"/>
      <c r="P104" s="86"/>
      <c r="Q104" s="86"/>
      <c r="R104" s="86"/>
      <c r="S104" s="86"/>
      <c r="T104" s="86"/>
      <c r="U104" s="86"/>
      <c r="V104" s="86"/>
      <c r="W104" s="86"/>
      <c r="X104" s="86"/>
      <c r="Y104" s="86"/>
    </row>
    <row r="105" spans="1:25" s="85" customFormat="1" ht="405.6" customHeight="1" outlineLevel="1">
      <c r="A105" s="79" t="s">
        <v>5</v>
      </c>
      <c r="B105" s="149">
        <f>+COUNTA($A$26:A105)</f>
        <v>27</v>
      </c>
      <c r="C105" s="163" t="s">
        <v>184</v>
      </c>
      <c r="D105" s="82"/>
      <c r="E105" s="83"/>
      <c r="F105" s="68"/>
      <c r="G105" s="150"/>
      <c r="H105" s="175"/>
      <c r="I105" s="151"/>
      <c r="L105" s="86"/>
      <c r="M105" s="86"/>
      <c r="N105" s="86"/>
      <c r="O105" s="86"/>
      <c r="P105" s="86"/>
      <c r="Q105" s="86"/>
      <c r="R105" s="86"/>
      <c r="S105" s="86"/>
      <c r="T105" s="86"/>
      <c r="U105" s="86"/>
      <c r="V105" s="86"/>
      <c r="W105" s="86"/>
      <c r="X105" s="86"/>
      <c r="Y105" s="86"/>
    </row>
    <row r="106" spans="1:25" s="85" customFormat="1" outlineLevel="1">
      <c r="A106" s="79"/>
      <c r="B106" s="149"/>
      <c r="C106" s="166" t="s">
        <v>174</v>
      </c>
      <c r="D106" s="82" t="s">
        <v>18</v>
      </c>
      <c r="E106" s="157">
        <v>684</v>
      </c>
      <c r="F106" s="68">
        <v>0</v>
      </c>
      <c r="G106" s="150">
        <f>+E106*F106</f>
        <v>0</v>
      </c>
      <c r="I106" s="151"/>
      <c r="L106" s="86"/>
      <c r="M106" s="86"/>
      <c r="N106" s="86"/>
      <c r="O106" s="86"/>
      <c r="P106" s="86"/>
      <c r="Q106" s="86"/>
      <c r="R106" s="86"/>
      <c r="S106" s="86"/>
      <c r="T106" s="86"/>
      <c r="U106" s="86"/>
      <c r="V106" s="86"/>
      <c r="W106" s="86"/>
      <c r="X106" s="86"/>
      <c r="Y106" s="86"/>
    </row>
    <row r="107" spans="1:25" s="85" customFormat="1" outlineLevel="1">
      <c r="A107" s="79"/>
      <c r="B107" s="149"/>
      <c r="C107" s="166"/>
      <c r="D107" s="82"/>
      <c r="E107" s="157"/>
      <c r="F107" s="68"/>
      <c r="G107" s="150"/>
      <c r="I107" s="151"/>
      <c r="L107" s="86"/>
      <c r="M107" s="86"/>
      <c r="N107" s="86"/>
      <c r="O107" s="86"/>
      <c r="P107" s="86"/>
      <c r="Q107" s="86"/>
      <c r="R107" s="86"/>
      <c r="S107" s="86"/>
      <c r="T107" s="86"/>
      <c r="U107" s="86"/>
      <c r="V107" s="86"/>
      <c r="W107" s="86"/>
      <c r="X107" s="86"/>
      <c r="Y107" s="86"/>
    </row>
    <row r="108" spans="1:25" s="85" customFormat="1" outlineLevel="1">
      <c r="A108" s="79"/>
      <c r="B108" s="149"/>
      <c r="C108" s="166"/>
      <c r="D108" s="82"/>
      <c r="E108" s="157"/>
      <c r="F108" s="68"/>
      <c r="G108" s="150"/>
      <c r="I108" s="151"/>
      <c r="L108" s="86"/>
      <c r="M108" s="86"/>
      <c r="N108" s="86"/>
      <c r="O108" s="86"/>
      <c r="P108" s="86"/>
      <c r="Q108" s="86"/>
      <c r="R108" s="86"/>
      <c r="S108" s="86"/>
      <c r="T108" s="86"/>
      <c r="U108" s="86"/>
      <c r="V108" s="86"/>
      <c r="W108" s="86"/>
      <c r="X108" s="86"/>
      <c r="Y108" s="86"/>
    </row>
    <row r="109" spans="1:25" ht="51" outlineLevel="1">
      <c r="A109" s="79" t="s">
        <v>5</v>
      </c>
      <c r="B109" s="149">
        <f>+COUNTA($A$26:A109)</f>
        <v>28</v>
      </c>
      <c r="C109" s="176" t="s">
        <v>202</v>
      </c>
      <c r="F109" s="74"/>
      <c r="G109" s="150"/>
      <c r="H109" s="156"/>
      <c r="I109" s="178"/>
      <c r="K109" s="85"/>
    </row>
    <row r="110" spans="1:25" outlineLevel="1">
      <c r="B110" s="179"/>
      <c r="C110" s="176" t="s">
        <v>191</v>
      </c>
      <c r="D110" s="82" t="s">
        <v>16</v>
      </c>
      <c r="E110" s="83">
        <v>7</v>
      </c>
      <c r="F110" s="74">
        <v>0</v>
      </c>
      <c r="G110" s="150">
        <f>+E110*F110</f>
        <v>0</v>
      </c>
      <c r="H110" s="156"/>
      <c r="I110" s="178"/>
      <c r="K110" s="85"/>
    </row>
    <row r="111" spans="1:25" outlineLevel="1">
      <c r="B111" s="179"/>
      <c r="C111" s="176"/>
      <c r="D111" s="180"/>
      <c r="E111" s="177"/>
      <c r="F111" s="75"/>
      <c r="G111" s="150"/>
      <c r="H111" s="156"/>
      <c r="I111" s="178"/>
      <c r="K111" s="85"/>
    </row>
    <row r="112" spans="1:25" ht="243" customHeight="1" outlineLevel="1">
      <c r="A112" s="79" t="s">
        <v>5</v>
      </c>
      <c r="B112" s="149">
        <f>+COUNTA($A$26:A112)</f>
        <v>29</v>
      </c>
      <c r="C112" s="182" t="s">
        <v>197</v>
      </c>
      <c r="D112" s="183"/>
      <c r="E112" s="181"/>
      <c r="F112" s="75"/>
      <c r="G112" s="184"/>
      <c r="H112" s="156"/>
      <c r="I112" s="178"/>
      <c r="K112" s="85"/>
    </row>
    <row r="113" spans="1:25" ht="25.5" outlineLevel="1">
      <c r="A113" s="185"/>
      <c r="B113" s="149"/>
      <c r="C113" s="186" t="s">
        <v>170</v>
      </c>
      <c r="D113" s="187"/>
      <c r="E113" s="177"/>
      <c r="F113" s="68"/>
      <c r="G113" s="188"/>
      <c r="I113" s="151"/>
      <c r="K113" s="85"/>
    </row>
    <row r="114" spans="1:25" ht="38.25" outlineLevel="1">
      <c r="A114" s="185"/>
      <c r="B114" s="149"/>
      <c r="C114" s="189" t="s">
        <v>194</v>
      </c>
      <c r="D114" s="187" t="s">
        <v>17</v>
      </c>
      <c r="E114" s="177">
        <v>200.6</v>
      </c>
      <c r="F114" s="68">
        <v>0</v>
      </c>
      <c r="G114" s="188">
        <f>+E114*F114</f>
        <v>0</v>
      </c>
      <c r="I114" s="151"/>
      <c r="K114" s="85"/>
    </row>
    <row r="115" spans="1:25" ht="25.5" outlineLevel="1">
      <c r="A115" s="185"/>
      <c r="B115" s="149"/>
      <c r="C115" s="189" t="s">
        <v>195</v>
      </c>
      <c r="D115" s="187" t="s">
        <v>18</v>
      </c>
      <c r="E115" s="177">
        <v>401.2</v>
      </c>
      <c r="F115" s="68">
        <v>0</v>
      </c>
      <c r="G115" s="188">
        <f>+E115*F115</f>
        <v>0</v>
      </c>
      <c r="I115" s="151"/>
      <c r="K115" s="85"/>
    </row>
    <row r="116" spans="1:25" ht="25.5" outlineLevel="1">
      <c r="A116" s="185"/>
      <c r="B116" s="149"/>
      <c r="C116" s="189" t="s">
        <v>193</v>
      </c>
      <c r="D116" s="187" t="s">
        <v>18</v>
      </c>
      <c r="E116" s="177">
        <v>401.2</v>
      </c>
      <c r="F116" s="68">
        <v>0</v>
      </c>
      <c r="G116" s="188">
        <f>+E116*F116</f>
        <v>0</v>
      </c>
      <c r="I116" s="151"/>
      <c r="K116" s="85"/>
    </row>
    <row r="117" spans="1:25" ht="51" outlineLevel="1">
      <c r="A117" s="185"/>
      <c r="B117" s="149"/>
      <c r="C117" s="189" t="s">
        <v>196</v>
      </c>
      <c r="D117" s="187" t="s">
        <v>17</v>
      </c>
      <c r="E117" s="177">
        <v>200.6</v>
      </c>
      <c r="F117" s="68">
        <v>0</v>
      </c>
      <c r="G117" s="188">
        <f>+E117*F117</f>
        <v>0</v>
      </c>
      <c r="I117" s="151"/>
      <c r="K117" s="85"/>
    </row>
    <row r="118" spans="1:25" ht="15.75" outlineLevel="1">
      <c r="A118" s="185"/>
      <c r="B118" s="190"/>
      <c r="C118" s="86"/>
      <c r="D118" s="191"/>
      <c r="F118" s="74"/>
      <c r="G118" s="150"/>
      <c r="H118" s="192"/>
      <c r="I118" s="151"/>
      <c r="K118" s="85"/>
    </row>
    <row r="119" spans="1:25" ht="51" outlineLevel="1">
      <c r="A119" s="185" t="s">
        <v>5</v>
      </c>
      <c r="B119" s="149">
        <f>+COUNTA($A$26:A119)</f>
        <v>30</v>
      </c>
      <c r="C119" s="186" t="s">
        <v>38</v>
      </c>
      <c r="D119" s="191"/>
      <c r="F119" s="74"/>
      <c r="G119" s="150"/>
      <c r="H119" s="192"/>
      <c r="I119" s="151"/>
      <c r="K119" s="85"/>
    </row>
    <row r="120" spans="1:25" outlineLevel="1">
      <c r="A120" s="185"/>
      <c r="B120" s="149"/>
      <c r="C120" s="186"/>
      <c r="D120" s="187" t="s">
        <v>15</v>
      </c>
      <c r="E120" s="177">
        <v>236</v>
      </c>
      <c r="F120" s="68">
        <v>0</v>
      </c>
      <c r="G120" s="188">
        <f>+E120*F120</f>
        <v>0</v>
      </c>
      <c r="I120" s="151"/>
      <c r="K120" s="85"/>
    </row>
    <row r="121" spans="1:25" outlineLevel="1">
      <c r="A121" s="185"/>
      <c r="B121" s="149"/>
      <c r="C121" s="186"/>
      <c r="D121" s="187"/>
      <c r="E121" s="177"/>
      <c r="F121" s="74"/>
      <c r="G121" s="188"/>
      <c r="I121" s="151"/>
      <c r="K121" s="85"/>
    </row>
    <row r="122" spans="1:25" ht="25.5" outlineLevel="1">
      <c r="A122" s="79" t="s">
        <v>5</v>
      </c>
      <c r="B122" s="149">
        <f>+COUNTA($A$26:A122)</f>
        <v>31</v>
      </c>
      <c r="C122" s="81" t="s">
        <v>176</v>
      </c>
      <c r="E122" s="157"/>
      <c r="F122" s="68"/>
      <c r="G122" s="156"/>
      <c r="I122" s="151"/>
      <c r="K122" s="85"/>
    </row>
    <row r="123" spans="1:25" outlineLevel="1">
      <c r="B123" s="149"/>
      <c r="C123" s="163"/>
      <c r="D123" s="82" t="s">
        <v>15</v>
      </c>
      <c r="E123" s="157">
        <v>82</v>
      </c>
      <c r="F123" s="68">
        <v>0</v>
      </c>
      <c r="G123" s="156">
        <f>+E123*F123</f>
        <v>0</v>
      </c>
      <c r="I123" s="151"/>
      <c r="K123" s="85"/>
    </row>
    <row r="124" spans="1:25" outlineLevel="1">
      <c r="B124" s="149"/>
      <c r="C124" s="163"/>
      <c r="E124" s="157"/>
      <c r="F124" s="68"/>
      <c r="G124" s="156"/>
      <c r="I124" s="151"/>
      <c r="K124" s="85"/>
    </row>
    <row r="125" spans="1:25" ht="38.25" outlineLevel="1">
      <c r="A125" s="79" t="s">
        <v>5</v>
      </c>
      <c r="B125" s="149">
        <f>+COUNTA($A$26:A125)</f>
        <v>32</v>
      </c>
      <c r="C125" s="81" t="s">
        <v>178</v>
      </c>
      <c r="E125" s="157"/>
      <c r="F125" s="68"/>
      <c r="G125" s="156"/>
      <c r="I125" s="151"/>
      <c r="K125" s="85"/>
    </row>
    <row r="126" spans="1:25" s="85" customFormat="1" ht="15.75" outlineLevel="1">
      <c r="A126" s="160"/>
      <c r="B126" s="149"/>
      <c r="C126" s="81"/>
      <c r="D126" s="82" t="s">
        <v>16</v>
      </c>
      <c r="E126" s="157">
        <v>3</v>
      </c>
      <c r="F126" s="68">
        <v>0</v>
      </c>
      <c r="G126" s="156">
        <f>+E126*F126</f>
        <v>0</v>
      </c>
      <c r="H126" s="192"/>
      <c r="I126" s="151"/>
      <c r="L126" s="86"/>
      <c r="M126" s="86"/>
      <c r="N126" s="86"/>
      <c r="O126" s="86"/>
      <c r="P126" s="86"/>
      <c r="Q126" s="86"/>
      <c r="R126" s="86"/>
      <c r="S126" s="86"/>
      <c r="T126" s="86"/>
      <c r="U126" s="86"/>
      <c r="V126" s="86"/>
      <c r="W126" s="86"/>
      <c r="X126" s="86"/>
      <c r="Y126" s="86"/>
    </row>
    <row r="127" spans="1:25" s="85" customFormat="1" ht="15.75" outlineLevel="1">
      <c r="A127" s="160"/>
      <c r="B127" s="149"/>
      <c r="C127" s="81"/>
      <c r="D127" s="82"/>
      <c r="E127" s="157"/>
      <c r="F127" s="68"/>
      <c r="G127" s="156"/>
      <c r="H127" s="192"/>
      <c r="I127" s="151"/>
      <c r="L127" s="86"/>
      <c r="M127" s="86"/>
      <c r="N127" s="86"/>
      <c r="O127" s="86"/>
      <c r="P127" s="86"/>
      <c r="Q127" s="86"/>
      <c r="R127" s="86"/>
      <c r="S127" s="86"/>
      <c r="T127" s="86"/>
      <c r="U127" s="86"/>
      <c r="V127" s="86"/>
      <c r="W127" s="86"/>
      <c r="X127" s="86"/>
      <c r="Y127" s="86"/>
    </row>
    <row r="128" spans="1:25" s="85" customFormat="1" ht="38.25" outlineLevel="1">
      <c r="A128" s="79" t="s">
        <v>5</v>
      </c>
      <c r="B128" s="149">
        <f>+COUNTA($A$26:A128)</f>
        <v>33</v>
      </c>
      <c r="C128" s="81" t="s">
        <v>61</v>
      </c>
      <c r="D128" s="82"/>
      <c r="E128" s="157"/>
      <c r="F128" s="68"/>
      <c r="G128" s="156"/>
      <c r="H128" s="192"/>
      <c r="I128" s="151"/>
      <c r="L128" s="86"/>
      <c r="M128" s="86"/>
      <c r="N128" s="86"/>
      <c r="O128" s="86"/>
      <c r="P128" s="86"/>
      <c r="Q128" s="86"/>
      <c r="R128" s="86"/>
      <c r="S128" s="86"/>
      <c r="T128" s="86"/>
      <c r="U128" s="86"/>
      <c r="V128" s="86"/>
      <c r="W128" s="86"/>
      <c r="X128" s="86"/>
      <c r="Y128" s="86"/>
    </row>
    <row r="129" spans="1:25" s="85" customFormat="1" ht="15.75" outlineLevel="1">
      <c r="A129" s="160"/>
      <c r="B129" s="149"/>
      <c r="C129" s="81"/>
      <c r="D129" s="82" t="s">
        <v>37</v>
      </c>
      <c r="E129" s="157">
        <v>1</v>
      </c>
      <c r="F129" s="68">
        <v>0</v>
      </c>
      <c r="G129" s="156">
        <f>+E129*F129</f>
        <v>0</v>
      </c>
      <c r="H129" s="192"/>
      <c r="I129" s="151"/>
      <c r="L129" s="86"/>
      <c r="M129" s="86"/>
      <c r="N129" s="86"/>
      <c r="O129" s="86"/>
      <c r="P129" s="86"/>
      <c r="Q129" s="86"/>
      <c r="R129" s="86"/>
      <c r="S129" s="86"/>
      <c r="T129" s="86"/>
      <c r="U129" s="86"/>
      <c r="V129" s="86"/>
      <c r="W129" s="86"/>
      <c r="X129" s="86"/>
      <c r="Y129" s="86"/>
    </row>
    <row r="130" spans="1:25" s="85" customFormat="1" ht="15.75" outlineLevel="1">
      <c r="A130" s="160"/>
      <c r="B130" s="149"/>
      <c r="C130" s="81"/>
      <c r="D130" s="82"/>
      <c r="E130" s="157"/>
      <c r="F130" s="68"/>
      <c r="G130" s="156"/>
      <c r="H130" s="192"/>
      <c r="I130" s="151"/>
      <c r="L130" s="86"/>
      <c r="M130" s="86"/>
      <c r="N130" s="86"/>
      <c r="O130" s="86"/>
      <c r="P130" s="86"/>
      <c r="Q130" s="86"/>
      <c r="R130" s="86"/>
      <c r="S130" s="86"/>
      <c r="T130" s="86"/>
      <c r="U130" s="86"/>
      <c r="V130" s="86"/>
      <c r="W130" s="86"/>
      <c r="X130" s="86"/>
      <c r="Y130" s="86"/>
    </row>
    <row r="131" spans="1:25" s="85" customFormat="1" ht="63.75" outlineLevel="1">
      <c r="A131" s="79" t="s">
        <v>5</v>
      </c>
      <c r="B131" s="149">
        <f>+COUNTA($A$26:A131)</f>
        <v>34</v>
      </c>
      <c r="C131" s="81" t="s">
        <v>190</v>
      </c>
      <c r="D131" s="82"/>
      <c r="E131" s="157"/>
      <c r="F131" s="68"/>
      <c r="G131" s="156"/>
      <c r="H131" s="192"/>
      <c r="I131" s="151"/>
      <c r="L131" s="86"/>
      <c r="M131" s="86"/>
      <c r="N131" s="86"/>
      <c r="O131" s="86"/>
      <c r="P131" s="86"/>
      <c r="Q131" s="86"/>
      <c r="R131" s="86"/>
      <c r="S131" s="86"/>
      <c r="T131" s="86"/>
      <c r="U131" s="86"/>
      <c r="V131" s="86"/>
      <c r="W131" s="86"/>
      <c r="X131" s="86"/>
      <c r="Y131" s="86"/>
    </row>
    <row r="132" spans="1:25" s="85" customFormat="1" ht="15.75" outlineLevel="1">
      <c r="A132" s="79"/>
      <c r="B132" s="149"/>
      <c r="C132" s="81"/>
      <c r="D132" s="82" t="s">
        <v>37</v>
      </c>
      <c r="E132" s="157">
        <v>1</v>
      </c>
      <c r="F132" s="68">
        <v>0</v>
      </c>
      <c r="G132" s="156">
        <f>+E132*F132</f>
        <v>0</v>
      </c>
      <c r="H132" s="192"/>
      <c r="I132" s="151"/>
      <c r="L132" s="86"/>
      <c r="M132" s="86"/>
      <c r="N132" s="86"/>
      <c r="O132" s="86"/>
      <c r="P132" s="86"/>
      <c r="Q132" s="86"/>
      <c r="R132" s="86"/>
      <c r="S132" s="86"/>
      <c r="T132" s="86"/>
      <c r="U132" s="86"/>
      <c r="V132" s="86"/>
      <c r="W132" s="86"/>
      <c r="X132" s="86"/>
      <c r="Y132" s="86"/>
    </row>
    <row r="133" spans="1:25" s="85" customFormat="1" ht="15.75" outlineLevel="1">
      <c r="A133" s="160"/>
      <c r="B133" s="149"/>
      <c r="C133" s="81"/>
      <c r="F133" s="69"/>
      <c r="H133" s="192"/>
      <c r="I133" s="151"/>
      <c r="L133" s="86"/>
      <c r="M133" s="86"/>
      <c r="N133" s="86"/>
      <c r="O133" s="86"/>
      <c r="P133" s="86"/>
      <c r="Q133" s="86"/>
      <c r="R133" s="86"/>
      <c r="S133" s="86"/>
      <c r="T133" s="86"/>
      <c r="U133" s="86"/>
      <c r="V133" s="86"/>
      <c r="W133" s="86"/>
      <c r="X133" s="86"/>
      <c r="Y133" s="86"/>
    </row>
    <row r="134" spans="1:25" s="85" customFormat="1" ht="294.60000000000002" customHeight="1" outlineLevel="1">
      <c r="A134" s="79" t="s">
        <v>5</v>
      </c>
      <c r="B134" s="149">
        <f>+COUNTA($A$26:A134)</f>
        <v>35</v>
      </c>
      <c r="C134" s="81" t="s">
        <v>214</v>
      </c>
      <c r="D134" s="82"/>
      <c r="E134" s="157"/>
      <c r="F134" s="68"/>
      <c r="G134" s="156"/>
      <c r="H134" s="192"/>
      <c r="I134" s="151"/>
      <c r="L134" s="86"/>
      <c r="M134" s="86"/>
      <c r="N134" s="86"/>
      <c r="O134" s="86"/>
      <c r="P134" s="86"/>
      <c r="Q134" s="86"/>
      <c r="R134" s="86"/>
      <c r="S134" s="86"/>
      <c r="T134" s="86"/>
      <c r="U134" s="86"/>
      <c r="V134" s="86"/>
      <c r="W134" s="86"/>
      <c r="X134" s="86"/>
      <c r="Y134" s="86"/>
    </row>
    <row r="135" spans="1:25" s="85" customFormat="1" ht="15.75" outlineLevel="1">
      <c r="A135" s="79"/>
      <c r="B135" s="149"/>
      <c r="C135" s="81"/>
      <c r="D135" s="82" t="s">
        <v>37</v>
      </c>
      <c r="E135" s="157">
        <v>1</v>
      </c>
      <c r="F135" s="68">
        <v>0</v>
      </c>
      <c r="G135" s="156">
        <f>+E135*F135</f>
        <v>0</v>
      </c>
      <c r="H135" s="192"/>
      <c r="I135" s="151"/>
      <c r="L135" s="86"/>
      <c r="M135" s="86"/>
      <c r="N135" s="86"/>
      <c r="O135" s="86"/>
      <c r="P135" s="86"/>
      <c r="Q135" s="86"/>
      <c r="R135" s="86"/>
      <c r="S135" s="86"/>
      <c r="T135" s="86"/>
      <c r="U135" s="86"/>
      <c r="V135" s="86"/>
      <c r="W135" s="86"/>
      <c r="X135" s="86"/>
      <c r="Y135" s="86"/>
    </row>
    <row r="136" spans="1:25" s="85" customFormat="1" ht="15.75" outlineLevel="1">
      <c r="A136" s="79"/>
      <c r="B136" s="149"/>
      <c r="C136" s="81"/>
      <c r="D136" s="82"/>
      <c r="E136" s="157"/>
      <c r="F136" s="68"/>
      <c r="G136" s="156"/>
      <c r="H136" s="192"/>
      <c r="I136" s="151"/>
      <c r="L136" s="86"/>
      <c r="M136" s="86"/>
      <c r="N136" s="86"/>
      <c r="O136" s="86"/>
      <c r="P136" s="86"/>
      <c r="Q136" s="86"/>
      <c r="R136" s="86"/>
      <c r="S136" s="86"/>
      <c r="T136" s="86"/>
      <c r="U136" s="86"/>
      <c r="V136" s="86"/>
      <c r="W136" s="86"/>
      <c r="X136" s="86"/>
      <c r="Y136" s="86"/>
    </row>
    <row r="137" spans="1:25" s="85" customFormat="1" ht="38.25" outlineLevel="1">
      <c r="A137" s="79" t="s">
        <v>5</v>
      </c>
      <c r="B137" s="149">
        <f>+COUNTA($A$26:A137)</f>
        <v>36</v>
      </c>
      <c r="C137" s="176" t="s">
        <v>179</v>
      </c>
      <c r="D137" s="183"/>
      <c r="E137" s="177"/>
      <c r="F137" s="74"/>
      <c r="G137" s="150"/>
      <c r="I137" s="151"/>
      <c r="L137" s="86"/>
      <c r="M137" s="86"/>
      <c r="N137" s="86"/>
      <c r="O137" s="86"/>
      <c r="P137" s="86"/>
      <c r="Q137" s="86"/>
      <c r="R137" s="86"/>
      <c r="S137" s="86"/>
      <c r="T137" s="86"/>
      <c r="U137" s="86"/>
      <c r="V137" s="86"/>
      <c r="W137" s="86"/>
      <c r="X137" s="86"/>
      <c r="Y137" s="86"/>
    </row>
    <row r="138" spans="1:25" s="85" customFormat="1" outlineLevel="1">
      <c r="A138" s="185"/>
      <c r="B138" s="149"/>
      <c r="C138" s="186"/>
      <c r="D138" s="187"/>
      <c r="E138" s="177"/>
      <c r="F138" s="74"/>
      <c r="G138" s="188"/>
      <c r="I138" s="151"/>
      <c r="L138" s="86"/>
      <c r="M138" s="86"/>
      <c r="N138" s="86"/>
      <c r="O138" s="86"/>
      <c r="P138" s="86"/>
      <c r="Q138" s="86"/>
      <c r="R138" s="86"/>
      <c r="S138" s="86"/>
      <c r="T138" s="86"/>
      <c r="U138" s="86"/>
      <c r="V138" s="86"/>
      <c r="W138" s="86"/>
      <c r="X138" s="86"/>
      <c r="Y138" s="86"/>
    </row>
    <row r="139" spans="1:25" s="85" customFormat="1" ht="13.5" outlineLevel="1" thickBot="1">
      <c r="A139" s="185"/>
      <c r="B139" s="193"/>
      <c r="C139" s="194" t="s">
        <v>44</v>
      </c>
      <c r="D139" s="195"/>
      <c r="E139" s="196"/>
      <c r="F139" s="76"/>
      <c r="G139" s="197">
        <f>SUM(G27:G138)*0.1</f>
        <v>0</v>
      </c>
      <c r="I139" s="151"/>
      <c r="L139" s="86"/>
      <c r="M139" s="86"/>
      <c r="N139" s="86"/>
      <c r="O139" s="86"/>
      <c r="P139" s="86"/>
      <c r="Q139" s="86"/>
      <c r="R139" s="86"/>
      <c r="S139" s="86"/>
      <c r="T139" s="86"/>
      <c r="U139" s="86"/>
      <c r="V139" s="86"/>
      <c r="W139" s="86"/>
      <c r="X139" s="86"/>
      <c r="Y139" s="86"/>
    </row>
    <row r="140" spans="1:25" s="85" customFormat="1" ht="13.5" outlineLevel="1" thickTop="1">
      <c r="A140" s="79"/>
      <c r="B140" s="149"/>
      <c r="C140" s="81"/>
      <c r="D140" s="82"/>
      <c r="E140" s="83"/>
      <c r="F140" s="68"/>
      <c r="G140" s="104"/>
      <c r="I140" s="151"/>
      <c r="L140" s="86"/>
      <c r="M140" s="86"/>
      <c r="N140" s="86"/>
      <c r="O140" s="86"/>
      <c r="P140" s="86"/>
      <c r="Q140" s="86"/>
      <c r="R140" s="86"/>
      <c r="S140" s="86"/>
      <c r="T140" s="86"/>
      <c r="U140" s="86"/>
      <c r="V140" s="86"/>
      <c r="W140" s="86"/>
      <c r="X140" s="86"/>
      <c r="Y140" s="86"/>
    </row>
    <row r="141" spans="1:25" s="85" customFormat="1" ht="15.75">
      <c r="A141" s="79"/>
      <c r="B141" s="149"/>
      <c r="C141" s="198" t="s">
        <v>23</v>
      </c>
      <c r="D141" s="82"/>
      <c r="E141" s="83"/>
      <c r="F141" s="77"/>
      <c r="G141" s="199">
        <f>SUM(G27:G140)</f>
        <v>0</v>
      </c>
      <c r="I141" s="151"/>
      <c r="L141" s="86"/>
      <c r="M141" s="86"/>
      <c r="N141" s="86"/>
      <c r="O141" s="86"/>
      <c r="P141" s="86"/>
      <c r="Q141" s="86"/>
      <c r="R141" s="86"/>
      <c r="S141" s="86"/>
      <c r="T141" s="86"/>
      <c r="U141" s="86"/>
      <c r="V141" s="86"/>
      <c r="W141" s="86"/>
      <c r="X141" s="86"/>
      <c r="Y141" s="86"/>
    </row>
    <row r="142" spans="1:25" s="85" customFormat="1">
      <c r="A142" s="79"/>
      <c r="B142" s="149"/>
      <c r="C142" s="176"/>
      <c r="D142" s="82"/>
      <c r="E142" s="83"/>
      <c r="F142" s="74"/>
      <c r="G142" s="150"/>
      <c r="I142" s="151"/>
      <c r="L142" s="86"/>
      <c r="M142" s="86"/>
      <c r="N142" s="86"/>
      <c r="O142" s="86"/>
      <c r="P142" s="86"/>
      <c r="Q142" s="86"/>
      <c r="R142" s="86"/>
      <c r="S142" s="86"/>
      <c r="T142" s="86"/>
      <c r="U142" s="86"/>
      <c r="V142" s="86"/>
      <c r="W142" s="86"/>
      <c r="X142" s="86"/>
      <c r="Y142" s="86"/>
    </row>
    <row r="143" spans="1:25" s="85" customFormat="1" ht="15.75">
      <c r="A143" s="198" t="s">
        <v>7</v>
      </c>
      <c r="B143" s="198"/>
      <c r="C143" s="198" t="s">
        <v>24</v>
      </c>
      <c r="D143" s="183"/>
      <c r="E143" s="177"/>
      <c r="F143" s="74"/>
      <c r="G143" s="188"/>
      <c r="I143" s="151"/>
      <c r="L143" s="86"/>
      <c r="M143" s="86"/>
      <c r="N143" s="86"/>
      <c r="O143" s="86"/>
      <c r="P143" s="86"/>
      <c r="Q143" s="86"/>
      <c r="R143" s="86"/>
      <c r="S143" s="86"/>
      <c r="T143" s="86"/>
      <c r="U143" s="86"/>
      <c r="V143" s="86"/>
      <c r="W143" s="86"/>
      <c r="X143" s="86"/>
      <c r="Y143" s="86"/>
    </row>
    <row r="144" spans="1:25" s="85" customFormat="1">
      <c r="A144" s="79"/>
      <c r="B144" s="149"/>
      <c r="C144" s="182"/>
      <c r="D144" s="183"/>
      <c r="E144" s="177"/>
      <c r="F144" s="74"/>
      <c r="G144" s="150"/>
      <c r="I144" s="151"/>
      <c r="L144" s="86"/>
      <c r="M144" s="86"/>
      <c r="N144" s="86"/>
      <c r="O144" s="86"/>
      <c r="P144" s="86"/>
      <c r="Q144" s="86"/>
      <c r="R144" s="86"/>
      <c r="S144" s="86"/>
      <c r="T144" s="86"/>
      <c r="U144" s="86"/>
      <c r="V144" s="86"/>
      <c r="W144" s="86"/>
      <c r="X144" s="86"/>
      <c r="Y144" s="86"/>
    </row>
    <row r="145" spans="1:25" s="85" customFormat="1" ht="51" outlineLevel="1">
      <c r="A145" s="79" t="s">
        <v>7</v>
      </c>
      <c r="B145" s="149">
        <v>1</v>
      </c>
      <c r="C145" s="182" t="s">
        <v>55</v>
      </c>
      <c r="D145" s="183"/>
      <c r="E145" s="177"/>
      <c r="F145" s="74"/>
      <c r="G145" s="150"/>
      <c r="I145" s="151"/>
      <c r="L145" s="152"/>
      <c r="M145" s="86"/>
      <c r="N145" s="86"/>
      <c r="O145" s="86"/>
      <c r="P145" s="86"/>
      <c r="Q145" s="86"/>
      <c r="R145" s="86"/>
      <c r="S145" s="86"/>
      <c r="T145" s="86"/>
      <c r="U145" s="86"/>
      <c r="V145" s="86"/>
      <c r="W145" s="86"/>
      <c r="X145" s="86"/>
      <c r="Y145" s="86"/>
    </row>
    <row r="146" spans="1:25" s="85" customFormat="1" outlineLevel="1">
      <c r="A146" s="79"/>
      <c r="B146" s="149"/>
      <c r="C146" s="200" t="s">
        <v>56</v>
      </c>
      <c r="D146" s="183" t="s">
        <v>15</v>
      </c>
      <c r="E146" s="177">
        <v>236</v>
      </c>
      <c r="F146" s="68">
        <v>0</v>
      </c>
      <c r="G146" s="150">
        <f>+E146*F146</f>
        <v>0</v>
      </c>
      <c r="I146" s="151"/>
      <c r="L146" s="152"/>
      <c r="M146" s="86"/>
      <c r="N146" s="86"/>
      <c r="O146" s="86"/>
      <c r="P146" s="86"/>
      <c r="Q146" s="86"/>
      <c r="R146" s="86"/>
      <c r="S146" s="86"/>
      <c r="T146" s="86"/>
      <c r="U146" s="86"/>
      <c r="V146" s="86"/>
      <c r="W146" s="86"/>
      <c r="X146" s="86"/>
      <c r="Y146" s="86"/>
    </row>
    <row r="147" spans="1:25" s="85" customFormat="1" outlineLevel="1">
      <c r="A147" s="79"/>
      <c r="B147" s="149"/>
      <c r="C147" s="200"/>
      <c r="D147" s="183"/>
      <c r="E147" s="177"/>
      <c r="F147" s="74"/>
      <c r="G147" s="150"/>
      <c r="I147" s="151"/>
      <c r="L147" s="152"/>
      <c r="M147" s="86"/>
      <c r="N147" s="86"/>
      <c r="O147" s="86"/>
      <c r="P147" s="86"/>
      <c r="Q147" s="86"/>
      <c r="R147" s="86"/>
      <c r="S147" s="86"/>
      <c r="T147" s="86"/>
      <c r="U147" s="86"/>
      <c r="V147" s="86"/>
      <c r="W147" s="86"/>
      <c r="X147" s="86"/>
      <c r="Y147" s="86"/>
    </row>
    <row r="148" spans="1:25" ht="51" outlineLevel="1">
      <c r="A148" s="79" t="s">
        <v>7</v>
      </c>
      <c r="B148" s="201">
        <f>+COUNTA($A$145:$A148)</f>
        <v>2</v>
      </c>
      <c r="C148" s="176" t="s">
        <v>57</v>
      </c>
      <c r="D148" s="183"/>
      <c r="F148" s="74"/>
      <c r="G148" s="150"/>
      <c r="H148" s="83"/>
      <c r="K148" s="85"/>
      <c r="L148" s="148"/>
    </row>
    <row r="149" spans="1:25" outlineLevel="1">
      <c r="B149" s="149"/>
      <c r="C149" s="176"/>
      <c r="D149" s="183" t="s">
        <v>15</v>
      </c>
      <c r="E149" s="83">
        <v>236</v>
      </c>
      <c r="F149" s="68">
        <v>0</v>
      </c>
      <c r="G149" s="150">
        <f>+E149*F149</f>
        <v>0</v>
      </c>
      <c r="H149" s="158"/>
      <c r="K149" s="85"/>
      <c r="L149" s="202"/>
    </row>
    <row r="150" spans="1:25" outlineLevel="1">
      <c r="B150" s="149"/>
      <c r="C150" s="176"/>
      <c r="D150" s="183"/>
      <c r="E150" s="177"/>
      <c r="F150" s="74"/>
      <c r="G150" s="150"/>
      <c r="I150" s="151"/>
      <c r="K150" s="85"/>
    </row>
    <row r="151" spans="1:25" ht="51" outlineLevel="1">
      <c r="A151" s="79" t="s">
        <v>7</v>
      </c>
      <c r="B151" s="201">
        <f>+COUNTA($A$145:$A151)</f>
        <v>3</v>
      </c>
      <c r="C151" s="182" t="s">
        <v>58</v>
      </c>
      <c r="D151" s="183"/>
      <c r="E151" s="177"/>
      <c r="F151" s="74"/>
      <c r="G151" s="150"/>
      <c r="I151" s="151"/>
      <c r="K151" s="85"/>
    </row>
    <row r="152" spans="1:25" outlineLevel="1">
      <c r="B152" s="149"/>
      <c r="C152" s="200"/>
      <c r="D152" s="183" t="s">
        <v>16</v>
      </c>
      <c r="E152" s="177">
        <v>6</v>
      </c>
      <c r="F152" s="68">
        <v>0</v>
      </c>
      <c r="G152" s="150">
        <f>+E152*F152</f>
        <v>0</v>
      </c>
      <c r="I152" s="151"/>
      <c r="K152" s="85"/>
    </row>
    <row r="153" spans="1:25" outlineLevel="1">
      <c r="B153" s="149"/>
      <c r="C153" s="200"/>
      <c r="D153" s="183"/>
      <c r="E153" s="177"/>
      <c r="F153" s="74"/>
      <c r="G153" s="150"/>
      <c r="I153" s="151"/>
      <c r="K153" s="85"/>
    </row>
    <row r="154" spans="1:25" ht="25.5" outlineLevel="1">
      <c r="A154" s="79" t="s">
        <v>7</v>
      </c>
      <c r="B154" s="201">
        <f>+COUNTA($A$145:$A154)</f>
        <v>4</v>
      </c>
      <c r="C154" s="203" t="s">
        <v>46</v>
      </c>
      <c r="D154" s="183"/>
      <c r="E154" s="177"/>
      <c r="F154" s="74"/>
      <c r="G154" s="150"/>
      <c r="I154" s="151"/>
      <c r="K154" s="85"/>
    </row>
    <row r="155" spans="1:25" outlineLevel="1">
      <c r="B155" s="149"/>
      <c r="C155" s="200"/>
      <c r="D155" s="183" t="s">
        <v>15</v>
      </c>
      <c r="E155" s="83">
        <v>236</v>
      </c>
      <c r="F155" s="68">
        <v>0</v>
      </c>
      <c r="G155" s="150">
        <f>+E155*F155</f>
        <v>0</v>
      </c>
      <c r="I155" s="151"/>
      <c r="K155" s="85"/>
    </row>
    <row r="156" spans="1:25" outlineLevel="1">
      <c r="B156" s="149"/>
      <c r="C156" s="200"/>
      <c r="D156" s="183"/>
      <c r="E156" s="177"/>
      <c r="F156" s="74"/>
      <c r="G156" s="150"/>
      <c r="I156" s="151"/>
      <c r="K156" s="85"/>
    </row>
    <row r="157" spans="1:25" ht="25.5" outlineLevel="1">
      <c r="A157" s="79" t="s">
        <v>7</v>
      </c>
      <c r="B157" s="201">
        <f>+COUNTA($A$145:$A157)</f>
        <v>5</v>
      </c>
      <c r="C157" s="176" t="s">
        <v>1</v>
      </c>
      <c r="D157" s="183"/>
      <c r="E157" s="177"/>
      <c r="F157" s="74"/>
      <c r="G157" s="150"/>
      <c r="I157" s="151"/>
      <c r="K157" s="85"/>
    </row>
    <row r="158" spans="1:25" outlineLevel="1">
      <c r="B158" s="149"/>
      <c r="C158" s="176"/>
      <c r="D158" s="183" t="s">
        <v>15</v>
      </c>
      <c r="E158" s="177">
        <v>236</v>
      </c>
      <c r="F158" s="68">
        <v>0</v>
      </c>
      <c r="G158" s="150">
        <f>+E158*F158</f>
        <v>0</v>
      </c>
      <c r="I158" s="151"/>
      <c r="K158" s="85"/>
    </row>
    <row r="159" spans="1:25" outlineLevel="1">
      <c r="B159" s="149"/>
      <c r="C159" s="176"/>
      <c r="D159" s="183"/>
      <c r="F159" s="74"/>
      <c r="G159" s="150"/>
      <c r="H159" s="83"/>
      <c r="I159" s="151"/>
      <c r="K159" s="85"/>
    </row>
    <row r="160" spans="1:25" ht="242.25" outlineLevel="1">
      <c r="A160" s="79" t="s">
        <v>7</v>
      </c>
      <c r="B160" s="201">
        <f>+COUNTA($A$145:$A160)</f>
        <v>6</v>
      </c>
      <c r="C160" s="203" t="s">
        <v>181</v>
      </c>
      <c r="D160" s="183"/>
      <c r="E160" s="177"/>
      <c r="F160" s="74"/>
      <c r="G160" s="150"/>
      <c r="I160" s="151"/>
      <c r="K160" s="85"/>
    </row>
    <row r="161" spans="1:25" outlineLevel="1">
      <c r="B161" s="149"/>
      <c r="C161" s="176" t="s">
        <v>43</v>
      </c>
      <c r="D161" s="183" t="s">
        <v>16</v>
      </c>
      <c r="E161" s="177">
        <v>4</v>
      </c>
      <c r="F161" s="68">
        <v>0</v>
      </c>
      <c r="G161" s="150">
        <f>+E161*F161</f>
        <v>0</v>
      </c>
      <c r="I161" s="151"/>
      <c r="K161" s="85"/>
    </row>
    <row r="162" spans="1:25" outlineLevel="1">
      <c r="B162" s="149"/>
      <c r="C162" s="176" t="s">
        <v>59</v>
      </c>
      <c r="D162" s="183" t="s">
        <v>16</v>
      </c>
      <c r="E162" s="177">
        <v>2</v>
      </c>
      <c r="F162" s="68">
        <v>0</v>
      </c>
      <c r="G162" s="150">
        <f>+E162*F162</f>
        <v>0</v>
      </c>
      <c r="I162" s="151"/>
      <c r="K162" s="85"/>
    </row>
    <row r="163" spans="1:25" outlineLevel="1">
      <c r="B163" s="149"/>
      <c r="C163" s="176"/>
      <c r="D163" s="183"/>
      <c r="E163" s="177"/>
      <c r="F163" s="74"/>
      <c r="G163" s="150"/>
      <c r="I163" s="151"/>
      <c r="K163" s="85"/>
    </row>
    <row r="164" spans="1:25" s="85" customFormat="1" ht="293.25" outlineLevel="1">
      <c r="A164" s="79" t="s">
        <v>7</v>
      </c>
      <c r="B164" s="204">
        <v>7</v>
      </c>
      <c r="C164" s="81" t="s">
        <v>132</v>
      </c>
      <c r="D164" s="82"/>
      <c r="E164" s="83"/>
      <c r="F164" s="68"/>
      <c r="G164" s="104"/>
      <c r="L164" s="86"/>
      <c r="M164" s="86"/>
      <c r="N164" s="86"/>
      <c r="O164" s="86"/>
      <c r="P164" s="86"/>
      <c r="Q164" s="86"/>
      <c r="R164" s="86"/>
      <c r="S164" s="86"/>
      <c r="T164" s="86"/>
      <c r="U164" s="86"/>
      <c r="V164" s="86"/>
      <c r="W164" s="86"/>
      <c r="X164" s="86"/>
      <c r="Y164" s="86"/>
    </row>
    <row r="165" spans="1:25" s="85" customFormat="1" outlineLevel="1">
      <c r="A165" s="79"/>
      <c r="B165" s="80"/>
      <c r="C165" s="176" t="s">
        <v>60</v>
      </c>
      <c r="D165" s="82" t="s">
        <v>2</v>
      </c>
      <c r="E165" s="83">
        <v>30</v>
      </c>
      <c r="F165" s="68">
        <v>0</v>
      </c>
      <c r="G165" s="150">
        <f>+E165*F165</f>
        <v>0</v>
      </c>
      <c r="L165" s="86"/>
      <c r="M165" s="86"/>
      <c r="N165" s="86"/>
      <c r="O165" s="86"/>
      <c r="P165" s="86"/>
      <c r="Q165" s="86"/>
      <c r="R165" s="86"/>
      <c r="S165" s="86"/>
      <c r="T165" s="86"/>
      <c r="U165" s="86"/>
      <c r="V165" s="86"/>
      <c r="W165" s="86"/>
      <c r="X165" s="86"/>
      <c r="Y165" s="86"/>
    </row>
    <row r="166" spans="1:25" s="85" customFormat="1" outlineLevel="1">
      <c r="A166" s="79"/>
      <c r="B166" s="80"/>
      <c r="C166" s="176"/>
      <c r="D166" s="82"/>
      <c r="E166" s="83"/>
      <c r="F166" s="68"/>
      <c r="G166" s="150"/>
      <c r="L166" s="86"/>
      <c r="M166" s="86"/>
      <c r="N166" s="86"/>
      <c r="O166" s="86"/>
      <c r="P166" s="86"/>
      <c r="Q166" s="86"/>
      <c r="R166" s="86"/>
      <c r="S166" s="86"/>
      <c r="T166" s="86"/>
      <c r="U166" s="86"/>
      <c r="V166" s="86"/>
      <c r="W166" s="86"/>
      <c r="X166" s="86"/>
      <c r="Y166" s="86"/>
    </row>
    <row r="167" spans="1:25" s="85" customFormat="1" ht="145.9" customHeight="1" outlineLevel="1">
      <c r="A167" s="79" t="s">
        <v>7</v>
      </c>
      <c r="B167" s="201">
        <f>+COUNTA($A$145:$A167)</f>
        <v>8</v>
      </c>
      <c r="C167" s="81" t="s">
        <v>212</v>
      </c>
      <c r="D167" s="82"/>
      <c r="E167" s="157"/>
      <c r="F167" s="68"/>
      <c r="G167" s="150"/>
      <c r="L167" s="86"/>
      <c r="M167" s="86"/>
      <c r="N167" s="86"/>
      <c r="O167" s="86"/>
      <c r="P167" s="86"/>
      <c r="Q167" s="86"/>
      <c r="R167" s="86"/>
      <c r="S167" s="86"/>
      <c r="T167" s="86"/>
      <c r="U167" s="86"/>
      <c r="V167" s="86"/>
      <c r="W167" s="86"/>
      <c r="X167" s="86"/>
      <c r="Y167" s="86"/>
    </row>
    <row r="168" spans="1:25" s="85" customFormat="1" outlineLevel="1">
      <c r="A168" s="79"/>
      <c r="B168" s="149"/>
      <c r="C168" s="81" t="s">
        <v>180</v>
      </c>
      <c r="D168" s="82" t="s">
        <v>16</v>
      </c>
      <c r="E168" s="83">
        <v>13</v>
      </c>
      <c r="F168" s="68">
        <v>0</v>
      </c>
      <c r="G168" s="150">
        <f>+E168*F168</f>
        <v>0</v>
      </c>
      <c r="L168" s="86"/>
      <c r="M168" s="86"/>
      <c r="N168" s="86"/>
      <c r="O168" s="86"/>
      <c r="P168" s="86"/>
      <c r="Q168" s="86"/>
      <c r="R168" s="86"/>
      <c r="S168" s="86"/>
      <c r="T168" s="86"/>
      <c r="U168" s="86"/>
      <c r="V168" s="86"/>
      <c r="W168" s="86"/>
      <c r="X168" s="86"/>
      <c r="Y168" s="86"/>
    </row>
    <row r="169" spans="1:25" s="85" customFormat="1" outlineLevel="1">
      <c r="A169" s="79"/>
      <c r="B169" s="149"/>
      <c r="C169" s="81"/>
      <c r="D169" s="82"/>
      <c r="E169" s="83"/>
      <c r="F169" s="68"/>
      <c r="G169" s="150"/>
      <c r="L169" s="86"/>
      <c r="M169" s="86"/>
      <c r="N169" s="86"/>
      <c r="O169" s="86"/>
      <c r="P169" s="86"/>
      <c r="Q169" s="86"/>
      <c r="R169" s="86"/>
      <c r="S169" s="86"/>
      <c r="T169" s="86"/>
      <c r="U169" s="86"/>
      <c r="V169" s="86"/>
      <c r="W169" s="86"/>
      <c r="X169" s="86"/>
      <c r="Y169" s="86"/>
    </row>
    <row r="170" spans="1:25" s="85" customFormat="1" ht="127.5" outlineLevel="1">
      <c r="A170" s="79" t="s">
        <v>7</v>
      </c>
      <c r="B170" s="201">
        <f>+COUNTA($A$145:$A170)</f>
        <v>9</v>
      </c>
      <c r="C170" s="81" t="s">
        <v>213</v>
      </c>
      <c r="D170" s="82"/>
      <c r="E170" s="157"/>
      <c r="F170" s="68"/>
      <c r="G170" s="150"/>
      <c r="L170" s="86"/>
      <c r="M170" s="86"/>
      <c r="N170" s="86"/>
      <c r="O170" s="86"/>
      <c r="P170" s="86"/>
      <c r="Q170" s="86"/>
      <c r="R170" s="86"/>
      <c r="S170" s="86"/>
      <c r="T170" s="86"/>
      <c r="U170" s="86"/>
      <c r="V170" s="86"/>
      <c r="W170" s="86"/>
      <c r="X170" s="86"/>
      <c r="Y170" s="86"/>
    </row>
    <row r="171" spans="1:25" s="85" customFormat="1" outlineLevel="1">
      <c r="A171" s="79"/>
      <c r="B171" s="149"/>
      <c r="C171" s="81" t="s">
        <v>183</v>
      </c>
      <c r="D171" s="82" t="s">
        <v>16</v>
      </c>
      <c r="E171" s="83">
        <v>5</v>
      </c>
      <c r="F171" s="68">
        <v>0</v>
      </c>
      <c r="G171" s="150">
        <f>+E171*F171</f>
        <v>0</v>
      </c>
      <c r="L171" s="86"/>
      <c r="M171" s="86"/>
      <c r="N171" s="86"/>
      <c r="O171" s="86"/>
      <c r="P171" s="86"/>
      <c r="Q171" s="86"/>
      <c r="R171" s="86"/>
      <c r="S171" s="86"/>
      <c r="T171" s="86"/>
      <c r="U171" s="86"/>
      <c r="V171" s="86"/>
      <c r="W171" s="86"/>
      <c r="X171" s="86"/>
      <c r="Y171" s="86"/>
    </row>
    <row r="172" spans="1:25" s="85" customFormat="1" outlineLevel="1">
      <c r="A172" s="79"/>
      <c r="B172" s="149"/>
      <c r="C172" s="81"/>
      <c r="D172" s="82"/>
      <c r="E172" s="83"/>
      <c r="F172" s="68"/>
      <c r="G172" s="150"/>
      <c r="L172" s="86"/>
      <c r="M172" s="86"/>
      <c r="N172" s="86"/>
      <c r="O172" s="86"/>
      <c r="P172" s="86"/>
      <c r="Q172" s="86"/>
      <c r="R172" s="86"/>
      <c r="S172" s="86"/>
      <c r="T172" s="86"/>
      <c r="U172" s="86"/>
      <c r="V172" s="86"/>
      <c r="W172" s="86"/>
      <c r="X172" s="86"/>
      <c r="Y172" s="86"/>
    </row>
    <row r="173" spans="1:25" s="85" customFormat="1" ht="25.5" outlineLevel="1">
      <c r="A173" s="79" t="s">
        <v>7</v>
      </c>
      <c r="B173" s="201">
        <f>+COUNTA($A$145:$A173)</f>
        <v>10</v>
      </c>
      <c r="C173" s="81" t="s">
        <v>70</v>
      </c>
      <c r="D173" s="82"/>
      <c r="E173" s="83"/>
      <c r="F173" s="68"/>
      <c r="G173" s="150"/>
      <c r="L173" s="86"/>
      <c r="M173" s="86"/>
      <c r="N173" s="86"/>
      <c r="O173" s="86"/>
      <c r="P173" s="86"/>
      <c r="Q173" s="86"/>
      <c r="R173" s="86"/>
      <c r="S173" s="86"/>
      <c r="T173" s="86"/>
      <c r="U173" s="86"/>
      <c r="V173" s="86"/>
      <c r="W173" s="86"/>
      <c r="X173" s="86"/>
      <c r="Y173" s="86"/>
    </row>
    <row r="174" spans="1:25" s="85" customFormat="1" outlineLevel="1">
      <c r="A174" s="79"/>
      <c r="B174" s="80"/>
      <c r="C174" s="81"/>
      <c r="D174" s="82"/>
      <c r="E174" s="83"/>
      <c r="F174" s="68"/>
      <c r="G174" s="150"/>
      <c r="L174" s="86"/>
      <c r="M174" s="86"/>
      <c r="N174" s="86"/>
      <c r="O174" s="86"/>
      <c r="P174" s="86"/>
      <c r="Q174" s="86"/>
      <c r="R174" s="86"/>
      <c r="S174" s="86"/>
      <c r="T174" s="86"/>
      <c r="U174" s="86"/>
      <c r="V174" s="86"/>
      <c r="W174" s="86"/>
      <c r="X174" s="86"/>
      <c r="Y174" s="86"/>
    </row>
    <row r="175" spans="1:25" s="85" customFormat="1" ht="25.5" outlineLevel="1">
      <c r="A175" s="79" t="s">
        <v>7</v>
      </c>
      <c r="B175" s="201">
        <f>+COUNTA($A$145:$A175)</f>
        <v>11</v>
      </c>
      <c r="C175" s="81" t="s">
        <v>69</v>
      </c>
      <c r="D175" s="82"/>
      <c r="E175" s="83"/>
      <c r="F175" s="68"/>
      <c r="G175" s="150"/>
      <c r="L175" s="86"/>
      <c r="M175" s="86"/>
      <c r="N175" s="86"/>
      <c r="O175" s="86"/>
      <c r="P175" s="86"/>
      <c r="Q175" s="86"/>
      <c r="R175" s="86"/>
      <c r="S175" s="86"/>
      <c r="T175" s="86"/>
      <c r="U175" s="86"/>
      <c r="V175" s="86"/>
      <c r="W175" s="86"/>
      <c r="X175" s="86"/>
      <c r="Y175" s="86"/>
    </row>
    <row r="176" spans="1:25" s="85" customFormat="1" outlineLevel="1">
      <c r="A176" s="79"/>
      <c r="B176" s="80"/>
      <c r="C176" s="81"/>
      <c r="D176" s="82"/>
      <c r="E176" s="83"/>
      <c r="F176" s="68"/>
      <c r="G176" s="150"/>
      <c r="L176" s="86"/>
      <c r="M176" s="86"/>
      <c r="N176" s="86"/>
      <c r="O176" s="86"/>
      <c r="P176" s="86"/>
      <c r="Q176" s="86"/>
      <c r="R176" s="86"/>
      <c r="S176" s="86"/>
      <c r="T176" s="86"/>
      <c r="U176" s="86"/>
      <c r="V176" s="86"/>
      <c r="W176" s="86"/>
      <c r="X176" s="86"/>
      <c r="Y176" s="86"/>
    </row>
    <row r="177" spans="1:25" s="85" customFormat="1" ht="25.5" outlineLevel="1">
      <c r="A177" s="79" t="s">
        <v>7</v>
      </c>
      <c r="B177" s="201">
        <f>+COUNTA($A$145:$A177)</f>
        <v>12</v>
      </c>
      <c r="C177" s="81" t="s">
        <v>68</v>
      </c>
      <c r="D177" s="82"/>
      <c r="E177" s="83"/>
      <c r="F177" s="68"/>
      <c r="G177" s="150"/>
      <c r="L177" s="86"/>
      <c r="M177" s="86"/>
      <c r="N177" s="86"/>
      <c r="O177" s="86"/>
      <c r="P177" s="86"/>
      <c r="Q177" s="86"/>
      <c r="R177" s="86"/>
      <c r="S177" s="86"/>
      <c r="T177" s="86"/>
      <c r="U177" s="86"/>
      <c r="V177" s="86"/>
      <c r="W177" s="86"/>
      <c r="X177" s="86"/>
      <c r="Y177" s="86"/>
    </row>
    <row r="178" spans="1:25" s="85" customFormat="1" outlineLevel="1">
      <c r="A178" s="79"/>
      <c r="B178" s="80"/>
      <c r="C178" s="81"/>
      <c r="D178" s="82"/>
      <c r="E178" s="83"/>
      <c r="F178" s="68"/>
      <c r="G178" s="150"/>
      <c r="L178" s="86"/>
      <c r="M178" s="86"/>
      <c r="N178" s="86"/>
      <c r="O178" s="86"/>
      <c r="P178" s="86"/>
      <c r="Q178" s="86"/>
      <c r="R178" s="86"/>
      <c r="S178" s="86"/>
      <c r="T178" s="86"/>
      <c r="U178" s="86"/>
      <c r="V178" s="86"/>
      <c r="W178" s="86"/>
      <c r="X178" s="86"/>
      <c r="Y178" s="86"/>
    </row>
    <row r="179" spans="1:25" s="85" customFormat="1" ht="25.5" outlineLevel="1">
      <c r="A179" s="79" t="s">
        <v>7</v>
      </c>
      <c r="B179" s="201">
        <f>+COUNTA($A$145:$A179)</f>
        <v>13</v>
      </c>
      <c r="C179" s="81" t="s">
        <v>222</v>
      </c>
      <c r="D179" s="82"/>
      <c r="E179" s="83"/>
      <c r="F179" s="68"/>
      <c r="G179" s="150"/>
      <c r="L179" s="86"/>
      <c r="M179" s="86"/>
      <c r="N179" s="86"/>
      <c r="O179" s="86"/>
      <c r="P179" s="86"/>
      <c r="Q179" s="86"/>
      <c r="R179" s="86"/>
      <c r="S179" s="86"/>
      <c r="T179" s="86"/>
      <c r="U179" s="86"/>
      <c r="V179" s="86"/>
      <c r="W179" s="86"/>
      <c r="X179" s="86"/>
      <c r="Y179" s="86"/>
    </row>
    <row r="180" spans="1:25" s="82" customFormat="1" ht="14.25" outlineLevel="1">
      <c r="A180" s="79"/>
      <c r="B180" s="80"/>
      <c r="C180" s="205"/>
      <c r="E180" s="83"/>
      <c r="F180" s="68"/>
      <c r="G180" s="104"/>
      <c r="H180" s="85"/>
      <c r="I180" s="85"/>
      <c r="J180" s="85"/>
      <c r="K180" s="85"/>
      <c r="L180" s="86"/>
      <c r="M180" s="86"/>
      <c r="N180" s="86"/>
      <c r="O180" s="86"/>
      <c r="P180" s="86"/>
      <c r="Q180" s="86"/>
      <c r="R180" s="86"/>
      <c r="S180" s="86"/>
      <c r="T180" s="86"/>
      <c r="U180" s="86"/>
      <c r="V180" s="86"/>
      <c r="W180" s="86"/>
      <c r="X180" s="86"/>
      <c r="Y180" s="86"/>
    </row>
    <row r="181" spans="1:25" s="85" customFormat="1" ht="51" outlineLevel="1">
      <c r="A181" s="79" t="s">
        <v>7</v>
      </c>
      <c r="B181" s="201">
        <f>+COUNTA($A$145:$A181)</f>
        <v>14</v>
      </c>
      <c r="C181" s="81" t="s">
        <v>221</v>
      </c>
      <c r="D181" s="82"/>
      <c r="E181" s="83"/>
      <c r="F181" s="68"/>
      <c r="G181" s="150"/>
      <c r="K181" s="86"/>
      <c r="L181" s="86"/>
      <c r="M181" s="86"/>
      <c r="N181" s="86"/>
      <c r="O181" s="86"/>
      <c r="P181" s="86"/>
      <c r="Q181" s="86"/>
      <c r="R181" s="86"/>
      <c r="S181" s="86"/>
      <c r="T181" s="86"/>
      <c r="U181" s="86"/>
      <c r="V181" s="86"/>
      <c r="W181" s="86"/>
      <c r="X181" s="86"/>
      <c r="Y181" s="86"/>
    </row>
    <row r="182" spans="1:25" s="82" customFormat="1" ht="14.25" outlineLevel="1">
      <c r="A182" s="79"/>
      <c r="B182" s="80"/>
      <c r="C182" s="205"/>
      <c r="E182" s="83"/>
      <c r="F182" s="68"/>
      <c r="G182" s="104"/>
      <c r="H182" s="85"/>
      <c r="I182" s="85"/>
      <c r="J182" s="85"/>
      <c r="K182" s="85"/>
      <c r="L182" s="86"/>
      <c r="M182" s="86"/>
      <c r="N182" s="86"/>
      <c r="O182" s="86"/>
      <c r="P182" s="86"/>
      <c r="Q182" s="86"/>
      <c r="R182" s="86"/>
      <c r="S182" s="86"/>
      <c r="T182" s="86"/>
      <c r="U182" s="86"/>
      <c r="V182" s="86"/>
      <c r="W182" s="86"/>
      <c r="X182" s="86"/>
      <c r="Y182" s="86"/>
    </row>
    <row r="183" spans="1:25" s="82" customFormat="1" ht="25.5" outlineLevel="1">
      <c r="A183" s="79" t="s">
        <v>7</v>
      </c>
      <c r="B183" s="201">
        <f>+COUNTA($A$145:$A183)</f>
        <v>15</v>
      </c>
      <c r="C183" s="176" t="s">
        <v>25</v>
      </c>
      <c r="E183" s="83"/>
      <c r="F183" s="68"/>
      <c r="G183" s="104"/>
      <c r="H183" s="85"/>
      <c r="I183" s="85"/>
      <c r="J183" s="85"/>
      <c r="K183" s="85"/>
      <c r="L183" s="86"/>
      <c r="M183" s="86"/>
      <c r="N183" s="86"/>
      <c r="O183" s="86"/>
      <c r="P183" s="86"/>
      <c r="Q183" s="86"/>
      <c r="R183" s="86"/>
      <c r="S183" s="86"/>
      <c r="T183" s="86"/>
      <c r="U183" s="86"/>
      <c r="V183" s="86"/>
      <c r="W183" s="86"/>
      <c r="X183" s="86"/>
      <c r="Y183" s="86"/>
    </row>
    <row r="184" spans="1:25" s="82" customFormat="1" ht="14.25" outlineLevel="1">
      <c r="A184" s="79"/>
      <c r="B184" s="80"/>
      <c r="C184" s="206"/>
      <c r="E184" s="83"/>
      <c r="F184" s="68"/>
      <c r="G184" s="104"/>
      <c r="H184" s="85"/>
      <c r="I184" s="85"/>
      <c r="J184" s="85"/>
      <c r="K184" s="85"/>
      <c r="L184" s="86"/>
      <c r="M184" s="86"/>
      <c r="N184" s="86"/>
      <c r="O184" s="86"/>
      <c r="P184" s="86"/>
      <c r="Q184" s="86"/>
      <c r="R184" s="86"/>
      <c r="S184" s="86"/>
      <c r="T184" s="86"/>
      <c r="U184" s="86"/>
      <c r="V184" s="86"/>
      <c r="W184" s="86"/>
      <c r="X184" s="86"/>
      <c r="Y184" s="86"/>
    </row>
    <row r="185" spans="1:25" s="82" customFormat="1" ht="13.5" outlineLevel="1" thickBot="1">
      <c r="A185" s="79"/>
      <c r="B185" s="193"/>
      <c r="C185" s="207" t="s">
        <v>45</v>
      </c>
      <c r="D185" s="208"/>
      <c r="E185" s="209"/>
      <c r="F185" s="78"/>
      <c r="G185" s="197">
        <f>SUM(G145:G184)*0.1</f>
        <v>0</v>
      </c>
      <c r="H185" s="85"/>
      <c r="I185" s="85"/>
      <c r="J185" s="85"/>
      <c r="K185" s="85"/>
      <c r="L185" s="86"/>
      <c r="M185" s="86"/>
      <c r="N185" s="86"/>
      <c r="O185" s="86"/>
      <c r="P185" s="86"/>
      <c r="Q185" s="86"/>
      <c r="R185" s="86"/>
      <c r="S185" s="86"/>
      <c r="T185" s="86"/>
      <c r="U185" s="86"/>
      <c r="V185" s="86"/>
      <c r="W185" s="86"/>
      <c r="X185" s="86"/>
      <c r="Y185" s="86"/>
    </row>
    <row r="186" spans="1:25" ht="13.5" outlineLevel="1" thickTop="1">
      <c r="C186" s="176"/>
      <c r="D186" s="183"/>
      <c r="E186" s="177"/>
      <c r="F186" s="177"/>
      <c r="G186" s="210"/>
      <c r="K186" s="85"/>
    </row>
    <row r="187" spans="1:25" ht="18">
      <c r="C187" s="211" t="s">
        <v>26</v>
      </c>
      <c r="D187" s="212"/>
      <c r="E187" s="213"/>
      <c r="F187" s="214"/>
      <c r="G187" s="214">
        <f>SUM(G145:G186)</f>
        <v>0</v>
      </c>
      <c r="K187" s="85"/>
    </row>
    <row r="188" spans="1:25">
      <c r="K188" s="85"/>
    </row>
  </sheetData>
  <sheetProtection algorithmName="SHA-512" hashValue="NeYOmV+6M90JjabJLb19KbSFiXBMPhn9D7vA77xPOMgrHTK/0dgczRg5B6fOuGAZCMrV9LzfhJ51AVgPwECLtw==" saltValue="pcyaNkkxSoWah+JNN5Vb/Q==" spinCount="100000" sheet="1" objects="1" scenarios="1"/>
  <mergeCells count="7">
    <mergeCell ref="C187:D187"/>
    <mergeCell ref="H7:L7"/>
    <mergeCell ref="A21:B21"/>
    <mergeCell ref="A4:G4"/>
    <mergeCell ref="A5:G5"/>
    <mergeCell ref="A6:G6"/>
    <mergeCell ref="C7:G8"/>
  </mergeCells>
  <conditionalFormatting sqref="B27:B28">
    <cfRule type="cellIs" dxfId="1" priority="13" stopIfTrue="1" operator="equal">
      <formula>0</formula>
    </cfRule>
  </conditionalFormatting>
  <pageMargins left="0.78740157480314965" right="0.15748031496062992" top="0.98425196850393704" bottom="0.98425196850393704" header="0" footer="0"/>
  <pageSetup paperSize="9" scale="89" orientation="portrait" r:id="rId1"/>
  <headerFooter alignWithMargins="0">
    <oddFooter>&amp;L&amp;F&amp;C&amp;A&amp;R&amp;P</oddFooter>
  </headerFooter>
  <rowBreaks count="3" manualBreakCount="3">
    <brk id="19" max="6" man="1"/>
    <brk id="142" max="6" man="1"/>
    <brk id="163"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Y179"/>
  <sheetViews>
    <sheetView view="pageBreakPreview" topLeftCell="A133" zoomScaleNormal="100" zoomScaleSheetLayoutView="100" workbookViewId="0">
      <selection activeCell="F176" sqref="F176"/>
    </sheetView>
  </sheetViews>
  <sheetFormatPr defaultColWidth="8.85546875" defaultRowHeight="12.75" outlineLevelRow="1" outlineLevelCol="1"/>
  <cols>
    <col min="1" max="1" width="3.42578125" style="79" customWidth="1"/>
    <col min="2" max="2" width="3.5703125" style="80" customWidth="1"/>
    <col min="3" max="3" width="44.7109375" style="81" customWidth="1"/>
    <col min="4" max="4" width="6.7109375" style="82" customWidth="1"/>
    <col min="5" max="5" width="11.7109375" style="83" customWidth="1" outlineLevel="1"/>
    <col min="6" max="6" width="12.42578125" style="83" customWidth="1" outlineLevel="1"/>
    <col min="7" max="7" width="16" style="104" customWidth="1"/>
    <col min="8" max="8" width="9.140625" style="85" customWidth="1" outlineLevel="1"/>
    <col min="9" max="9" width="10.7109375" style="85" customWidth="1" outlineLevel="1"/>
    <col min="10" max="10" width="12.85546875" style="85" customWidth="1" outlineLevel="1"/>
    <col min="11" max="11" width="11.7109375" style="86" customWidth="1" outlineLevel="1"/>
    <col min="12" max="12" width="103" style="86" bestFit="1" customWidth="1" outlineLevel="1"/>
    <col min="13" max="13" width="11.85546875" style="86" customWidth="1" outlineLevel="1"/>
    <col min="14" max="16" width="9.140625" style="86" customWidth="1" outlineLevel="1"/>
    <col min="17" max="17" width="11.7109375" style="86" customWidth="1" outlineLevel="1"/>
    <col min="18" max="24" width="9.140625" style="86" customWidth="1" outlineLevel="1"/>
    <col min="25" max="25" width="8.85546875" style="86" customWidth="1"/>
    <col min="26" max="16384" width="8.85546875" style="86"/>
  </cols>
  <sheetData>
    <row r="1" spans="1:13">
      <c r="G1" s="84"/>
    </row>
    <row r="4" spans="1:13" ht="18">
      <c r="A4" s="87" t="s">
        <v>4</v>
      </c>
      <c r="B4" s="87"/>
      <c r="C4" s="87"/>
      <c r="D4" s="87"/>
      <c r="E4" s="87"/>
      <c r="F4" s="87"/>
      <c r="G4" s="87"/>
    </row>
    <row r="5" spans="1:13" ht="18">
      <c r="A5" s="88" t="s">
        <v>74</v>
      </c>
      <c r="B5" s="87"/>
      <c r="C5" s="87"/>
      <c r="D5" s="87"/>
      <c r="E5" s="87"/>
      <c r="F5" s="87"/>
      <c r="G5" s="87"/>
    </row>
    <row r="6" spans="1:13">
      <c r="A6" s="89"/>
      <c r="B6" s="89"/>
      <c r="C6" s="89"/>
      <c r="D6" s="89"/>
      <c r="E6" s="89"/>
      <c r="F6" s="89"/>
      <c r="G6" s="89"/>
    </row>
    <row r="7" spans="1:13" s="95" customFormat="1" ht="15.75">
      <c r="A7" s="90"/>
      <c r="B7" s="91"/>
      <c r="C7" s="92" t="s">
        <v>157</v>
      </c>
      <c r="D7" s="92"/>
      <c r="E7" s="92"/>
      <c r="F7" s="92"/>
      <c r="G7" s="92"/>
      <c r="H7" s="93"/>
      <c r="I7" s="93"/>
      <c r="J7" s="93"/>
      <c r="K7" s="93"/>
      <c r="L7" s="93"/>
      <c r="M7" s="94"/>
    </row>
    <row r="8" spans="1:13" s="95" customFormat="1" ht="15.75">
      <c r="A8" s="90"/>
      <c r="B8" s="91"/>
      <c r="C8" s="92"/>
      <c r="D8" s="92"/>
      <c r="E8" s="92"/>
      <c r="F8" s="92"/>
      <c r="G8" s="92"/>
      <c r="H8" s="94"/>
      <c r="I8" s="94"/>
      <c r="J8" s="94"/>
      <c r="K8" s="94"/>
      <c r="L8" s="94"/>
      <c r="M8" s="94"/>
    </row>
    <row r="9" spans="1:13" ht="18">
      <c r="A9" s="96"/>
      <c r="B9" s="97"/>
      <c r="C9" s="98"/>
      <c r="D9" s="99"/>
      <c r="E9" s="99"/>
      <c r="F9" s="99"/>
      <c r="G9" s="100"/>
    </row>
    <row r="10" spans="1:13" ht="18">
      <c r="C10" s="101"/>
      <c r="D10" s="102"/>
      <c r="E10" s="103"/>
      <c r="F10" s="103"/>
    </row>
    <row r="11" spans="1:13" ht="15.75">
      <c r="A11" s="105"/>
      <c r="B11" s="106" t="s">
        <v>5</v>
      </c>
      <c r="C11" s="107" t="s">
        <v>6</v>
      </c>
      <c r="D11" s="108"/>
      <c r="E11" s="109"/>
      <c r="F11" s="110"/>
      <c r="G11" s="110">
        <f>+G134</f>
        <v>0</v>
      </c>
    </row>
    <row r="12" spans="1:13" ht="15.75">
      <c r="A12" s="105"/>
      <c r="B12" s="106" t="s">
        <v>7</v>
      </c>
      <c r="C12" s="107" t="s">
        <v>8</v>
      </c>
      <c r="D12" s="108"/>
      <c r="E12" s="109"/>
      <c r="F12" s="110"/>
      <c r="G12" s="110">
        <f>+G179</f>
        <v>0</v>
      </c>
    </row>
    <row r="13" spans="1:13" s="117" customFormat="1" ht="15.75">
      <c r="A13" s="105"/>
      <c r="B13" s="111"/>
      <c r="C13" s="112" t="s">
        <v>9</v>
      </c>
      <c r="D13" s="113"/>
      <c r="E13" s="114"/>
      <c r="F13" s="115"/>
      <c r="G13" s="115">
        <f>SUM(G11:G12)</f>
        <v>0</v>
      </c>
      <c r="H13" s="116"/>
      <c r="I13" s="116"/>
      <c r="J13" s="116"/>
    </row>
    <row r="14" spans="1:13" s="117" customFormat="1" ht="16.5" thickBot="1">
      <c r="A14" s="105"/>
      <c r="B14" s="118"/>
      <c r="C14" s="119" t="s">
        <v>71</v>
      </c>
      <c r="D14" s="120"/>
      <c r="E14" s="121"/>
      <c r="F14" s="122"/>
      <c r="G14" s="122">
        <f>+G13*0.22</f>
        <v>0</v>
      </c>
      <c r="H14" s="116"/>
      <c r="I14" s="116"/>
      <c r="J14" s="116"/>
    </row>
    <row r="15" spans="1:13" s="117" customFormat="1" ht="16.5" thickTop="1">
      <c r="A15" s="105"/>
      <c r="B15" s="123"/>
      <c r="C15" s="124" t="s">
        <v>10</v>
      </c>
      <c r="D15" s="108"/>
      <c r="E15" s="109"/>
      <c r="F15" s="125"/>
      <c r="G15" s="125">
        <f>+G13+G14</f>
        <v>0</v>
      </c>
      <c r="H15" s="116"/>
      <c r="I15" s="116"/>
      <c r="J15" s="116"/>
      <c r="L15" s="86"/>
    </row>
    <row r="16" spans="1:13" s="117" customFormat="1" ht="18">
      <c r="A16" s="126"/>
      <c r="B16" s="127" t="s">
        <v>3</v>
      </c>
      <c r="C16" s="101"/>
      <c r="D16" s="102"/>
      <c r="E16" s="103"/>
      <c r="F16" s="128"/>
      <c r="G16" s="129"/>
      <c r="H16" s="116"/>
      <c r="I16" s="116"/>
      <c r="J16" s="116"/>
      <c r="L16" s="86"/>
    </row>
    <row r="17" spans="1:13" s="117" customFormat="1" ht="18">
      <c r="A17" s="126"/>
      <c r="B17" s="127"/>
      <c r="C17" s="101"/>
      <c r="D17" s="102"/>
      <c r="E17" s="103"/>
      <c r="F17" s="128"/>
      <c r="G17" s="129"/>
      <c r="H17" s="116"/>
      <c r="I17" s="116"/>
      <c r="J17" s="116"/>
      <c r="L17" s="86"/>
    </row>
    <row r="18" spans="1:13" s="117" customFormat="1" ht="18">
      <c r="A18" s="126"/>
      <c r="B18" s="127"/>
      <c r="C18" s="81"/>
      <c r="D18" s="102"/>
      <c r="E18" s="103"/>
      <c r="F18" s="128"/>
      <c r="G18" s="129"/>
      <c r="H18" s="116"/>
      <c r="I18" s="116"/>
      <c r="J18" s="116"/>
      <c r="L18" s="86"/>
    </row>
    <row r="19" spans="1:13" s="131" customFormat="1" ht="18">
      <c r="A19" s="126"/>
      <c r="B19" s="127"/>
      <c r="C19" s="101"/>
      <c r="D19" s="102"/>
      <c r="E19" s="103"/>
      <c r="F19" s="128"/>
      <c r="G19" s="129"/>
      <c r="H19" s="130"/>
      <c r="I19" s="130"/>
      <c r="J19" s="130"/>
    </row>
    <row r="20" spans="1:13" s="131" customFormat="1" ht="18">
      <c r="A20" s="79"/>
      <c r="B20" s="80"/>
      <c r="C20" s="132"/>
      <c r="D20" s="102"/>
      <c r="E20" s="103"/>
      <c r="F20" s="133"/>
      <c r="G20" s="129"/>
      <c r="H20" s="130"/>
      <c r="I20" s="130"/>
      <c r="J20" s="130"/>
    </row>
    <row r="21" spans="1:13">
      <c r="A21" s="134" t="s">
        <v>11</v>
      </c>
      <c r="B21" s="134"/>
      <c r="C21" s="135" t="s">
        <v>12</v>
      </c>
      <c r="D21" s="136" t="s">
        <v>29</v>
      </c>
      <c r="E21" s="137" t="s">
        <v>28</v>
      </c>
      <c r="F21" s="72" t="s">
        <v>30</v>
      </c>
      <c r="G21" s="138" t="s">
        <v>31</v>
      </c>
    </row>
    <row r="22" spans="1:13">
      <c r="A22" s="139"/>
      <c r="B22" s="139"/>
      <c r="C22" s="140"/>
      <c r="D22" s="141"/>
      <c r="E22" s="142"/>
      <c r="F22" s="73"/>
      <c r="G22" s="143"/>
    </row>
    <row r="23" spans="1:13" ht="18">
      <c r="A23" s="144" t="s">
        <v>5</v>
      </c>
      <c r="C23" s="145" t="s">
        <v>13</v>
      </c>
      <c r="F23" s="68"/>
      <c r="I23" s="146"/>
      <c r="J23" s="147"/>
      <c r="L23" s="83"/>
    </row>
    <row r="24" spans="1:13">
      <c r="F24" s="68"/>
    </row>
    <row r="25" spans="1:13">
      <c r="C25" s="140"/>
      <c r="D25" s="141"/>
      <c r="E25" s="142"/>
      <c r="F25" s="73"/>
      <c r="G25" s="143"/>
    </row>
    <row r="26" spans="1:13" ht="38.25" outlineLevel="1">
      <c r="A26" s="79" t="s">
        <v>5</v>
      </c>
      <c r="B26" s="149">
        <v>1</v>
      </c>
      <c r="C26" s="81" t="s">
        <v>14</v>
      </c>
      <c r="F26" s="68"/>
    </row>
    <row r="27" spans="1:13" outlineLevel="1">
      <c r="B27" s="149"/>
      <c r="D27" s="82" t="s">
        <v>15</v>
      </c>
      <c r="E27" s="83">
        <v>59</v>
      </c>
      <c r="F27" s="68">
        <v>0</v>
      </c>
      <c r="G27" s="150">
        <f>+E27*F27</f>
        <v>0</v>
      </c>
      <c r="I27" s="151"/>
      <c r="K27" s="215"/>
      <c r="L27" s="215"/>
      <c r="M27" s="215"/>
    </row>
    <row r="28" spans="1:13" outlineLevel="1">
      <c r="B28" s="149"/>
      <c r="F28" s="68"/>
      <c r="G28" s="150"/>
      <c r="I28" s="151"/>
    </row>
    <row r="29" spans="1:13" ht="38.25" outlineLevel="1">
      <c r="A29" s="79" t="s">
        <v>5</v>
      </c>
      <c r="B29" s="149">
        <f>+COUNTA($A$26:A29)</f>
        <v>2</v>
      </c>
      <c r="C29" s="81" t="s">
        <v>27</v>
      </c>
      <c r="F29" s="68"/>
      <c r="G29" s="156"/>
      <c r="I29" s="151"/>
    </row>
    <row r="30" spans="1:13" outlineLevel="1">
      <c r="B30" s="149"/>
      <c r="D30" s="82" t="s">
        <v>16</v>
      </c>
      <c r="E30" s="83">
        <v>5</v>
      </c>
      <c r="F30" s="68">
        <v>0</v>
      </c>
      <c r="G30" s="150">
        <f>+E30*F30</f>
        <v>0</v>
      </c>
    </row>
    <row r="31" spans="1:13" outlineLevel="1">
      <c r="B31" s="149"/>
      <c r="F31" s="68"/>
      <c r="G31" s="150"/>
      <c r="I31" s="151"/>
    </row>
    <row r="32" spans="1:13" ht="153" outlineLevel="1">
      <c r="A32" s="79" t="s">
        <v>5</v>
      </c>
      <c r="B32" s="149">
        <f>+COUNTA($A$26:A32)</f>
        <v>3</v>
      </c>
      <c r="C32" s="81" t="s">
        <v>148</v>
      </c>
      <c r="F32" s="68"/>
      <c r="G32" s="156"/>
      <c r="I32" s="151"/>
    </row>
    <row r="33" spans="1:11" outlineLevel="1">
      <c r="B33" s="149"/>
      <c r="C33" s="81" t="s">
        <v>75</v>
      </c>
      <c r="D33" s="82" t="s">
        <v>37</v>
      </c>
      <c r="E33" s="83">
        <v>1</v>
      </c>
      <c r="F33" s="68">
        <v>0</v>
      </c>
      <c r="G33" s="150">
        <f>+E33*F33</f>
        <v>0</v>
      </c>
      <c r="I33" s="151"/>
    </row>
    <row r="34" spans="1:11" outlineLevel="1">
      <c r="B34" s="149"/>
      <c r="F34" s="68"/>
      <c r="G34" s="150"/>
      <c r="I34" s="151"/>
    </row>
    <row r="35" spans="1:11" outlineLevel="1">
      <c r="A35" s="79" t="s">
        <v>5</v>
      </c>
      <c r="B35" s="149">
        <f>+COUNTA($A$26:A35)</f>
        <v>4</v>
      </c>
      <c r="C35" s="81" t="s">
        <v>0</v>
      </c>
      <c r="E35" s="157"/>
      <c r="F35" s="68"/>
      <c r="G35" s="156"/>
      <c r="I35" s="151"/>
    </row>
    <row r="36" spans="1:11" outlineLevel="1">
      <c r="B36" s="149"/>
      <c r="C36" s="81" t="s">
        <v>182</v>
      </c>
      <c r="D36" s="82" t="s">
        <v>37</v>
      </c>
      <c r="E36" s="83">
        <v>1</v>
      </c>
      <c r="F36" s="68">
        <v>0</v>
      </c>
      <c r="G36" s="150">
        <f>+E36*F36</f>
        <v>0</v>
      </c>
      <c r="H36" s="83"/>
      <c r="I36" s="151"/>
    </row>
    <row r="37" spans="1:11" outlineLevel="1">
      <c r="B37" s="149"/>
      <c r="D37" s="85"/>
      <c r="E37" s="159"/>
      <c r="F37" s="68"/>
      <c r="G37" s="156"/>
      <c r="I37" s="151"/>
    </row>
    <row r="38" spans="1:11" ht="139.15" customHeight="1" outlineLevel="1">
      <c r="A38" s="79" t="s">
        <v>5</v>
      </c>
      <c r="B38" s="149">
        <f>+COUNTA($A$26:A38)</f>
        <v>5</v>
      </c>
      <c r="C38" s="81" t="s">
        <v>152</v>
      </c>
      <c r="E38" s="157"/>
      <c r="F38" s="68"/>
      <c r="G38" s="156"/>
      <c r="I38" s="151"/>
    </row>
    <row r="39" spans="1:11" ht="63.75" outlineLevel="1">
      <c r="B39" s="149"/>
      <c r="C39" s="81" t="s">
        <v>149</v>
      </c>
      <c r="E39" s="157"/>
      <c r="F39" s="68"/>
      <c r="G39" s="156"/>
      <c r="I39" s="151"/>
    </row>
    <row r="40" spans="1:11" outlineLevel="1">
      <c r="A40" s="160"/>
      <c r="B40" s="149"/>
      <c r="C40" s="161" t="s">
        <v>62</v>
      </c>
      <c r="D40" s="162"/>
      <c r="F40" s="68"/>
      <c r="G40" s="150"/>
      <c r="I40" s="83"/>
    </row>
    <row r="41" spans="1:11" outlineLevel="1">
      <c r="B41" s="149"/>
      <c r="D41" s="85"/>
      <c r="E41" s="159"/>
      <c r="F41" s="68"/>
      <c r="G41" s="156"/>
      <c r="I41" s="151"/>
    </row>
    <row r="42" spans="1:11" ht="76.5" outlineLevel="1">
      <c r="A42" s="79" t="s">
        <v>5</v>
      </c>
      <c r="B42" s="149">
        <f>+COUNTA($A$26:A42)</f>
        <v>6</v>
      </c>
      <c r="C42" s="163" t="s">
        <v>151</v>
      </c>
      <c r="E42" s="157"/>
      <c r="F42" s="68"/>
      <c r="G42" s="156"/>
      <c r="I42" s="151"/>
      <c r="K42" s="85"/>
    </row>
    <row r="43" spans="1:11" outlineLevel="1">
      <c r="B43" s="149"/>
      <c r="C43" s="163"/>
      <c r="E43" s="82"/>
      <c r="F43" s="68"/>
      <c r="G43" s="156"/>
      <c r="H43" s="83"/>
      <c r="I43" s="151"/>
      <c r="K43" s="83"/>
    </row>
    <row r="44" spans="1:11" ht="38.25" outlineLevel="1">
      <c r="A44" s="79" t="s">
        <v>5</v>
      </c>
      <c r="B44" s="149">
        <f>+COUNTA($A$26:A44)</f>
        <v>7</v>
      </c>
      <c r="C44" s="163" t="s">
        <v>150</v>
      </c>
      <c r="E44" s="157"/>
      <c r="F44" s="68"/>
      <c r="G44" s="156"/>
      <c r="H44" s="83"/>
      <c r="I44" s="151"/>
      <c r="K44" s="83"/>
    </row>
    <row r="45" spans="1:11" outlineLevel="1">
      <c r="B45" s="149"/>
      <c r="C45" s="163"/>
      <c r="D45" s="82" t="s">
        <v>37</v>
      </c>
      <c r="E45" s="83">
        <v>1</v>
      </c>
      <c r="F45" s="68">
        <v>0</v>
      </c>
      <c r="G45" s="156">
        <f>+E45*F45</f>
        <v>0</v>
      </c>
      <c r="H45" s="83"/>
      <c r="I45" s="151"/>
      <c r="K45" s="83"/>
    </row>
    <row r="46" spans="1:11" outlineLevel="1">
      <c r="B46" s="149"/>
      <c r="C46" s="163"/>
      <c r="F46" s="68"/>
      <c r="G46" s="156"/>
      <c r="H46" s="83"/>
      <c r="I46" s="151"/>
      <c r="K46" s="83"/>
    </row>
    <row r="47" spans="1:11" ht="51" outlineLevel="1">
      <c r="A47" s="79" t="s">
        <v>5</v>
      </c>
      <c r="B47" s="149">
        <f>+COUNTA($A$26:A47)</f>
        <v>8</v>
      </c>
      <c r="C47" s="81" t="s">
        <v>153</v>
      </c>
      <c r="E47" s="157"/>
      <c r="F47" s="68"/>
      <c r="G47" s="156"/>
      <c r="I47" s="151"/>
    </row>
    <row r="48" spans="1:11" outlineLevel="1">
      <c r="B48" s="149"/>
      <c r="C48" s="163"/>
      <c r="D48" s="82" t="s">
        <v>15</v>
      </c>
      <c r="E48" s="157">
        <v>61</v>
      </c>
      <c r="F48" s="68">
        <v>0</v>
      </c>
      <c r="G48" s="156">
        <f>+E48*F48</f>
        <v>0</v>
      </c>
      <c r="I48" s="151"/>
    </row>
    <row r="49" spans="1:14" outlineLevel="1">
      <c r="B49" s="149"/>
      <c r="C49" s="163"/>
      <c r="E49" s="157"/>
      <c r="F49" s="68"/>
      <c r="G49" s="156"/>
      <c r="I49" s="151"/>
    </row>
    <row r="50" spans="1:14" ht="51" outlineLevel="1">
      <c r="A50" s="79" t="s">
        <v>5</v>
      </c>
      <c r="B50" s="149">
        <f>+COUNTA($A$26:A50)</f>
        <v>9</v>
      </c>
      <c r="C50" s="81" t="s">
        <v>155</v>
      </c>
      <c r="E50" s="157"/>
      <c r="F50" s="68"/>
      <c r="G50" s="156"/>
      <c r="I50" s="151"/>
    </row>
    <row r="51" spans="1:14" outlineLevel="1">
      <c r="A51" s="160"/>
      <c r="B51" s="149"/>
      <c r="D51" s="82" t="s">
        <v>16</v>
      </c>
      <c r="E51" s="157">
        <v>3</v>
      </c>
      <c r="F51" s="68">
        <v>0</v>
      </c>
      <c r="G51" s="156">
        <f>+E51*F51</f>
        <v>0</v>
      </c>
      <c r="I51" s="151"/>
    </row>
    <row r="52" spans="1:14" outlineLevel="1">
      <c r="A52" s="160"/>
      <c r="B52" s="149"/>
      <c r="E52" s="157"/>
      <c r="F52" s="68"/>
      <c r="G52" s="156"/>
      <c r="I52" s="151"/>
    </row>
    <row r="53" spans="1:14" ht="147.6" customHeight="1" outlineLevel="1">
      <c r="A53" s="79" t="s">
        <v>5</v>
      </c>
      <c r="B53" s="149">
        <f>+COUNTA($A$26:A53)</f>
        <v>10</v>
      </c>
      <c r="C53" s="164" t="s">
        <v>156</v>
      </c>
      <c r="E53" s="157"/>
      <c r="F53" s="68"/>
      <c r="G53" s="156"/>
      <c r="I53" s="151"/>
      <c r="L53" s="165"/>
      <c r="N53" s="85"/>
    </row>
    <row r="54" spans="1:14" ht="25.5" outlineLevel="1">
      <c r="A54" s="160"/>
      <c r="B54" s="149"/>
      <c r="C54" s="166" t="s">
        <v>63</v>
      </c>
      <c r="D54" s="82" t="s">
        <v>18</v>
      </c>
      <c r="E54" s="157">
        <v>213.5</v>
      </c>
      <c r="F54" s="68">
        <v>0</v>
      </c>
      <c r="G54" s="156">
        <f>+E54*F54</f>
        <v>0</v>
      </c>
      <c r="I54" s="151"/>
    </row>
    <row r="55" spans="1:14" outlineLevel="1">
      <c r="A55" s="160"/>
      <c r="B55" s="149"/>
      <c r="C55" s="166"/>
      <c r="E55" s="157"/>
      <c r="F55" s="68"/>
      <c r="G55" s="156"/>
      <c r="I55" s="151"/>
    </row>
    <row r="56" spans="1:14" ht="235.15" customHeight="1" outlineLevel="1">
      <c r="A56" s="79" t="s">
        <v>5</v>
      </c>
      <c r="B56" s="149">
        <f>+COUNTA($A$26:A56)</f>
        <v>11</v>
      </c>
      <c r="C56" s="164" t="s">
        <v>218</v>
      </c>
      <c r="E56" s="157"/>
      <c r="F56" s="68"/>
      <c r="G56" s="156"/>
      <c r="I56" s="151"/>
    </row>
    <row r="57" spans="1:14" ht="25.5" outlineLevel="1">
      <c r="A57" s="160"/>
      <c r="B57" s="149"/>
      <c r="C57" s="166" t="s">
        <v>219</v>
      </c>
      <c r="D57" s="82" t="s">
        <v>18</v>
      </c>
      <c r="E57" s="157">
        <v>30.5</v>
      </c>
      <c r="F57" s="68">
        <v>0</v>
      </c>
      <c r="G57" s="156">
        <f>+E57*F57</f>
        <v>0</v>
      </c>
      <c r="I57" s="151"/>
    </row>
    <row r="58" spans="1:14" outlineLevel="1">
      <c r="A58" s="160"/>
      <c r="B58" s="149"/>
      <c r="C58" s="166"/>
      <c r="E58" s="157"/>
      <c r="F58" s="68"/>
      <c r="G58" s="156"/>
      <c r="I58" s="151"/>
    </row>
    <row r="59" spans="1:14" ht="76.5" outlineLevel="1">
      <c r="A59" s="160" t="s">
        <v>5</v>
      </c>
      <c r="B59" s="149">
        <f>+COUNTA($A$26:A59)</f>
        <v>12</v>
      </c>
      <c r="C59" s="81" t="s">
        <v>163</v>
      </c>
      <c r="E59" s="157"/>
      <c r="F59" s="68"/>
      <c r="G59" s="156"/>
      <c r="I59" s="151"/>
    </row>
    <row r="60" spans="1:14" outlineLevel="1">
      <c r="B60" s="149"/>
      <c r="C60" s="166" t="s">
        <v>223</v>
      </c>
      <c r="D60" s="82" t="s">
        <v>18</v>
      </c>
      <c r="E60" s="83">
        <f>61*3.5</f>
        <v>213.5</v>
      </c>
      <c r="F60" s="68">
        <v>0</v>
      </c>
      <c r="G60" s="150">
        <f>+E60*F60</f>
        <v>0</v>
      </c>
      <c r="I60" s="151"/>
    </row>
    <row r="61" spans="1:14" outlineLevel="1">
      <c r="B61" s="149"/>
      <c r="C61" s="166"/>
      <c r="F61" s="68"/>
      <c r="G61" s="150"/>
      <c r="I61" s="151"/>
    </row>
    <row r="62" spans="1:14" ht="51" outlineLevel="1">
      <c r="A62" s="79" t="s">
        <v>5</v>
      </c>
      <c r="B62" s="149">
        <f>+COUNTA($A$26:A62)</f>
        <v>13</v>
      </c>
      <c r="C62" s="81" t="s">
        <v>164</v>
      </c>
      <c r="F62" s="68"/>
      <c r="G62" s="150"/>
      <c r="I62" s="151"/>
    </row>
    <row r="63" spans="1:14" outlineLevel="1">
      <c r="B63" s="149"/>
      <c r="C63" s="81" t="s">
        <v>62</v>
      </c>
      <c r="F63" s="68"/>
      <c r="G63" s="150"/>
      <c r="I63" s="151"/>
    </row>
    <row r="64" spans="1:14" outlineLevel="1">
      <c r="B64" s="149"/>
      <c r="F64" s="68"/>
      <c r="G64" s="150"/>
      <c r="I64" s="151"/>
    </row>
    <row r="65" spans="1:25" ht="178.5" outlineLevel="1">
      <c r="A65" s="79" t="s">
        <v>5</v>
      </c>
      <c r="B65" s="149">
        <f>+COUNTA($A$26:A65)</f>
        <v>14</v>
      </c>
      <c r="C65" s="81" t="s">
        <v>206</v>
      </c>
      <c r="F65" s="68"/>
      <c r="G65" s="156"/>
      <c r="I65" s="151"/>
    </row>
    <row r="66" spans="1:25" outlineLevel="1">
      <c r="B66" s="149"/>
      <c r="C66" s="168" t="s">
        <v>207</v>
      </c>
      <c r="F66" s="68"/>
      <c r="G66" s="150"/>
      <c r="I66" s="83"/>
      <c r="L66" s="85"/>
    </row>
    <row r="67" spans="1:25" outlineLevel="1">
      <c r="B67" s="149"/>
      <c r="C67" s="168"/>
      <c r="E67" s="83" t="s">
        <v>34</v>
      </c>
      <c r="F67" s="68"/>
      <c r="G67" s="156"/>
      <c r="H67" s="169"/>
      <c r="I67" s="151"/>
    </row>
    <row r="68" spans="1:25" outlineLevel="1">
      <c r="B68" s="149"/>
      <c r="C68" s="81" t="s">
        <v>165</v>
      </c>
      <c r="D68" s="82" t="s">
        <v>17</v>
      </c>
      <c r="E68" s="83">
        <v>486</v>
      </c>
      <c r="F68" s="68">
        <v>0</v>
      </c>
      <c r="G68" s="156">
        <f>+E68*F68</f>
        <v>0</v>
      </c>
      <c r="I68" s="151"/>
    </row>
    <row r="69" spans="1:25" outlineLevel="1">
      <c r="B69" s="149"/>
      <c r="C69" s="81" t="s">
        <v>166</v>
      </c>
      <c r="D69" s="82" t="s">
        <v>17</v>
      </c>
      <c r="E69" s="83">
        <v>54</v>
      </c>
      <c r="F69" s="68">
        <v>0</v>
      </c>
      <c r="G69" s="156">
        <f>+E69*F69</f>
        <v>0</v>
      </c>
      <c r="I69" s="151"/>
    </row>
    <row r="70" spans="1:25" outlineLevel="1">
      <c r="B70" s="149"/>
      <c r="C70" s="163"/>
      <c r="F70" s="68"/>
      <c r="G70" s="156"/>
      <c r="I70" s="151"/>
    </row>
    <row r="71" spans="1:25" ht="51" outlineLevel="1">
      <c r="A71" s="79" t="s">
        <v>5</v>
      </c>
      <c r="B71" s="149">
        <f>+COUNTA($A$26:A71)</f>
        <v>15</v>
      </c>
      <c r="C71" s="81" t="s">
        <v>208</v>
      </c>
      <c r="F71" s="68"/>
      <c r="G71" s="150"/>
      <c r="I71" s="83"/>
    </row>
    <row r="72" spans="1:25" outlineLevel="1">
      <c r="B72" s="149"/>
      <c r="D72" s="82" t="s">
        <v>37</v>
      </c>
      <c r="E72" s="83">
        <v>1</v>
      </c>
      <c r="F72" s="68">
        <v>0</v>
      </c>
      <c r="G72" s="150">
        <f>+E72*F72</f>
        <v>0</v>
      </c>
      <c r="I72" s="151"/>
    </row>
    <row r="73" spans="1:25" outlineLevel="1">
      <c r="B73" s="149"/>
      <c r="F73" s="68"/>
      <c r="G73" s="156"/>
      <c r="I73" s="151"/>
    </row>
    <row r="74" spans="1:25" ht="25.5" outlineLevel="1">
      <c r="A74" s="79" t="s">
        <v>5</v>
      </c>
      <c r="B74" s="149">
        <f>+COUNTA($A$26:A74)</f>
        <v>16</v>
      </c>
      <c r="C74" s="81" t="s">
        <v>19</v>
      </c>
      <c r="F74" s="68"/>
      <c r="G74" s="150"/>
      <c r="I74" s="83"/>
    </row>
    <row r="75" spans="1:25" outlineLevel="1">
      <c r="B75" s="149"/>
      <c r="C75" s="81" t="s">
        <v>168</v>
      </c>
      <c r="D75" s="82" t="s">
        <v>18</v>
      </c>
      <c r="E75" s="83">
        <v>92</v>
      </c>
      <c r="F75" s="68">
        <v>0</v>
      </c>
      <c r="G75" s="156">
        <f>+E75*F75</f>
        <v>0</v>
      </c>
      <c r="I75" s="151"/>
    </row>
    <row r="76" spans="1:25" outlineLevel="1">
      <c r="B76" s="149"/>
      <c r="F76" s="68"/>
      <c r="G76" s="156"/>
      <c r="I76" s="151"/>
    </row>
    <row r="77" spans="1:25" ht="63.75" outlineLevel="1">
      <c r="A77" s="79" t="s">
        <v>5</v>
      </c>
      <c r="B77" s="149">
        <f>+COUNTA($A$26:A77)</f>
        <v>17</v>
      </c>
      <c r="C77" s="170" t="s">
        <v>51</v>
      </c>
      <c r="F77" s="68"/>
      <c r="G77" s="150"/>
      <c r="I77" s="83"/>
    </row>
    <row r="78" spans="1:25" outlineLevel="1">
      <c r="B78" s="149"/>
      <c r="D78" s="82" t="s">
        <v>17</v>
      </c>
      <c r="E78" s="83">
        <v>25</v>
      </c>
      <c r="F78" s="68">
        <v>0</v>
      </c>
      <c r="G78" s="156">
        <f>+E78*F78</f>
        <v>0</v>
      </c>
      <c r="I78" s="151"/>
    </row>
    <row r="79" spans="1:25" outlineLevel="1">
      <c r="B79" s="149"/>
      <c r="F79" s="68"/>
      <c r="G79" s="156"/>
      <c r="I79" s="151"/>
    </row>
    <row r="80" spans="1:25" s="85" customFormat="1" ht="82.15" customHeight="1" outlineLevel="1">
      <c r="A80" s="79" t="s">
        <v>5</v>
      </c>
      <c r="B80" s="149">
        <f>+COUNTA($A$26:A80)</f>
        <v>18</v>
      </c>
      <c r="C80" s="81" t="s">
        <v>20</v>
      </c>
      <c r="D80" s="82"/>
      <c r="E80" s="83"/>
      <c r="F80" s="68"/>
      <c r="G80" s="150"/>
      <c r="I80" s="83"/>
      <c r="K80" s="86"/>
      <c r="L80" s="86"/>
      <c r="M80" s="86"/>
      <c r="N80" s="86"/>
      <c r="O80" s="86"/>
      <c r="P80" s="86"/>
      <c r="Q80" s="86"/>
      <c r="R80" s="86"/>
      <c r="S80" s="86"/>
      <c r="T80" s="86"/>
      <c r="U80" s="86"/>
      <c r="V80" s="86"/>
      <c r="W80" s="86"/>
      <c r="X80" s="86"/>
      <c r="Y80" s="86"/>
    </row>
    <row r="81" spans="1:25" s="85" customFormat="1" outlineLevel="1">
      <c r="A81" s="79"/>
      <c r="B81" s="149"/>
      <c r="C81" s="81"/>
      <c r="D81" s="82" t="s">
        <v>17</v>
      </c>
      <c r="E81" s="83">
        <v>70</v>
      </c>
      <c r="F81" s="68">
        <v>0</v>
      </c>
      <c r="G81" s="150">
        <f>+E81*F81</f>
        <v>0</v>
      </c>
      <c r="I81" s="151"/>
      <c r="K81" s="86"/>
      <c r="L81" s="86"/>
      <c r="M81" s="86"/>
      <c r="N81" s="86"/>
      <c r="O81" s="86"/>
      <c r="P81" s="86"/>
      <c r="Q81" s="86"/>
      <c r="R81" s="86"/>
      <c r="S81" s="86"/>
      <c r="T81" s="86"/>
      <c r="U81" s="86"/>
      <c r="V81" s="86"/>
      <c r="W81" s="86"/>
      <c r="X81" s="86"/>
      <c r="Y81" s="86"/>
    </row>
    <row r="82" spans="1:25" s="85" customFormat="1" outlineLevel="1">
      <c r="A82" s="79"/>
      <c r="B82" s="149"/>
      <c r="C82" s="173"/>
      <c r="D82" s="82"/>
      <c r="E82" s="157"/>
      <c r="F82" s="68"/>
      <c r="G82" s="156"/>
      <c r="I82" s="151"/>
      <c r="K82" s="86"/>
      <c r="L82" s="86"/>
      <c r="M82" s="86"/>
      <c r="N82" s="86"/>
      <c r="O82" s="86"/>
      <c r="P82" s="86"/>
      <c r="Q82" s="86"/>
      <c r="R82" s="86"/>
      <c r="S82" s="86"/>
      <c r="T82" s="86"/>
      <c r="U82" s="86"/>
      <c r="V82" s="86"/>
      <c r="W82" s="86"/>
      <c r="X82" s="86"/>
      <c r="Y82" s="86"/>
    </row>
    <row r="83" spans="1:25" s="85" customFormat="1" ht="191.25" outlineLevel="1">
      <c r="A83" s="79" t="s">
        <v>5</v>
      </c>
      <c r="B83" s="149">
        <f>+COUNTA($A$26:A83)</f>
        <v>19</v>
      </c>
      <c r="C83" s="81" t="s">
        <v>209</v>
      </c>
      <c r="F83" s="69"/>
      <c r="I83" s="151"/>
      <c r="K83" s="86"/>
      <c r="L83" s="86"/>
      <c r="M83" s="86"/>
      <c r="N83" s="86"/>
      <c r="O83" s="86"/>
      <c r="P83" s="86"/>
      <c r="Q83" s="86"/>
      <c r="R83" s="86"/>
      <c r="S83" s="86"/>
      <c r="T83" s="86"/>
      <c r="U83" s="86"/>
      <c r="V83" s="86"/>
      <c r="W83" s="86"/>
      <c r="X83" s="86"/>
      <c r="Y83" s="86"/>
    </row>
    <row r="84" spans="1:25" s="85" customFormat="1" outlineLevel="1">
      <c r="A84" s="79"/>
      <c r="B84" s="149"/>
      <c r="C84" s="81" t="s">
        <v>210</v>
      </c>
      <c r="D84" s="82" t="s">
        <v>17</v>
      </c>
      <c r="E84" s="83">
        <v>540</v>
      </c>
      <c r="F84" s="68">
        <v>0</v>
      </c>
      <c r="G84" s="156">
        <f>+E84*F84</f>
        <v>0</v>
      </c>
      <c r="I84" s="151"/>
      <c r="K84" s="86"/>
      <c r="L84" s="86"/>
      <c r="M84" s="86"/>
      <c r="N84" s="86"/>
      <c r="O84" s="86"/>
      <c r="P84" s="86"/>
      <c r="Q84" s="86"/>
      <c r="R84" s="86"/>
      <c r="S84" s="86"/>
      <c r="T84" s="86"/>
      <c r="U84" s="86"/>
      <c r="V84" s="86"/>
      <c r="W84" s="86"/>
      <c r="X84" s="86"/>
      <c r="Y84" s="86"/>
    </row>
    <row r="85" spans="1:25" s="85" customFormat="1" outlineLevel="1">
      <c r="A85" s="79"/>
      <c r="B85" s="149"/>
      <c r="C85" s="163"/>
      <c r="D85" s="82"/>
      <c r="E85" s="157"/>
      <c r="F85" s="68"/>
      <c r="G85" s="156"/>
      <c r="I85" s="151"/>
      <c r="K85" s="86"/>
      <c r="L85" s="86"/>
      <c r="M85" s="86"/>
      <c r="N85" s="86"/>
      <c r="O85" s="86"/>
      <c r="P85" s="86"/>
      <c r="Q85" s="86"/>
      <c r="R85" s="86"/>
      <c r="S85" s="86"/>
      <c r="T85" s="86"/>
      <c r="U85" s="86"/>
      <c r="V85" s="86"/>
      <c r="W85" s="86"/>
      <c r="X85" s="86"/>
      <c r="Y85" s="86"/>
    </row>
    <row r="86" spans="1:25" s="85" customFormat="1" ht="76.5" outlineLevel="1">
      <c r="A86" s="79" t="s">
        <v>5</v>
      </c>
      <c r="B86" s="149">
        <f>+COUNTA($A$26:A86)</f>
        <v>20</v>
      </c>
      <c r="C86" s="81" t="s">
        <v>220</v>
      </c>
      <c r="D86" s="82"/>
      <c r="E86" s="157"/>
      <c r="F86" s="68"/>
      <c r="G86" s="156"/>
      <c r="I86" s="151"/>
      <c r="K86" s="86"/>
      <c r="L86" s="86"/>
      <c r="M86" s="86"/>
      <c r="N86" s="86"/>
      <c r="O86" s="86"/>
      <c r="P86" s="86"/>
      <c r="Q86" s="86"/>
      <c r="R86" s="86"/>
      <c r="S86" s="86"/>
      <c r="T86" s="86"/>
      <c r="U86" s="86"/>
      <c r="V86" s="86"/>
      <c r="W86" s="86"/>
      <c r="X86" s="86"/>
      <c r="Y86" s="86"/>
    </row>
    <row r="87" spans="1:25" s="85" customFormat="1" outlineLevel="1">
      <c r="A87" s="79"/>
      <c r="B87" s="149"/>
      <c r="C87" s="163"/>
      <c r="D87" s="82"/>
      <c r="E87" s="83"/>
      <c r="F87" s="68"/>
      <c r="G87" s="150"/>
      <c r="I87" s="151"/>
      <c r="K87" s="86"/>
      <c r="L87" s="86"/>
      <c r="M87" s="86"/>
      <c r="N87" s="86"/>
      <c r="O87" s="86"/>
      <c r="P87" s="86"/>
      <c r="Q87" s="86"/>
      <c r="R87" s="86"/>
      <c r="S87" s="86"/>
      <c r="T87" s="86"/>
      <c r="U87" s="86"/>
      <c r="V87" s="86"/>
      <c r="W87" s="86"/>
      <c r="X87" s="86"/>
      <c r="Y87" s="86"/>
    </row>
    <row r="88" spans="1:25" s="85" customFormat="1" outlineLevel="1">
      <c r="A88" s="79"/>
      <c r="B88" s="149"/>
      <c r="C88" s="163"/>
      <c r="D88" s="82"/>
      <c r="E88" s="157"/>
      <c r="F88" s="68"/>
      <c r="G88" s="150"/>
      <c r="I88" s="151"/>
      <c r="K88" s="86"/>
      <c r="L88" s="86"/>
      <c r="M88" s="86"/>
      <c r="N88" s="86"/>
      <c r="O88" s="86"/>
      <c r="P88" s="86"/>
      <c r="Q88" s="86"/>
      <c r="R88" s="86"/>
      <c r="S88" s="86"/>
      <c r="T88" s="86"/>
      <c r="U88" s="86"/>
      <c r="V88" s="86"/>
      <c r="W88" s="86"/>
      <c r="X88" s="86"/>
      <c r="Y88" s="86"/>
    </row>
    <row r="89" spans="1:25" s="85" customFormat="1" ht="76.5" outlineLevel="1">
      <c r="A89" s="79" t="s">
        <v>5</v>
      </c>
      <c r="B89" s="149">
        <f>+COUNTA($A$26:A89)</f>
        <v>21</v>
      </c>
      <c r="C89" s="173" t="s">
        <v>171</v>
      </c>
      <c r="D89" s="82"/>
      <c r="E89" s="157"/>
      <c r="F89" s="68"/>
      <c r="G89" s="156"/>
      <c r="I89" s="151"/>
      <c r="K89" s="86"/>
      <c r="L89" s="86"/>
      <c r="M89" s="86"/>
      <c r="N89" s="86"/>
      <c r="O89" s="86"/>
      <c r="P89" s="86"/>
      <c r="Q89" s="86"/>
      <c r="R89" s="86"/>
      <c r="S89" s="86"/>
      <c r="T89" s="86"/>
      <c r="U89" s="86"/>
      <c r="V89" s="86"/>
      <c r="W89" s="86"/>
      <c r="X89" s="86"/>
      <c r="Y89" s="86"/>
    </row>
    <row r="90" spans="1:25" s="85" customFormat="1" outlineLevel="1">
      <c r="A90" s="79"/>
      <c r="B90" s="149"/>
      <c r="C90" s="173"/>
      <c r="D90" s="82"/>
      <c r="E90" s="157"/>
      <c r="F90" s="68"/>
      <c r="G90" s="156"/>
      <c r="I90" s="151"/>
      <c r="K90" s="86"/>
      <c r="L90" s="86"/>
      <c r="M90" s="86"/>
      <c r="N90" s="86"/>
      <c r="O90" s="86"/>
      <c r="P90" s="86"/>
      <c r="Q90" s="86"/>
      <c r="R90" s="86"/>
      <c r="S90" s="86"/>
      <c r="T90" s="86"/>
      <c r="U90" s="86"/>
      <c r="V90" s="86"/>
      <c r="W90" s="86"/>
      <c r="X90" s="86"/>
      <c r="Y90" s="86"/>
    </row>
    <row r="91" spans="1:25" s="85" customFormat="1" ht="89.25" outlineLevel="1">
      <c r="A91" s="79" t="s">
        <v>5</v>
      </c>
      <c r="B91" s="149">
        <f>+COUNTA($A$26:A91)</f>
        <v>22</v>
      </c>
      <c r="C91" s="81" t="s">
        <v>216</v>
      </c>
      <c r="D91" s="82"/>
      <c r="E91" s="83"/>
      <c r="F91" s="68"/>
      <c r="G91" s="156"/>
      <c r="I91" s="151"/>
      <c r="K91" s="86"/>
      <c r="L91" s="86"/>
      <c r="M91" s="86"/>
      <c r="N91" s="86"/>
      <c r="O91" s="86"/>
      <c r="P91" s="86"/>
      <c r="Q91" s="86"/>
      <c r="R91" s="86"/>
      <c r="S91" s="86"/>
      <c r="T91" s="86"/>
      <c r="U91" s="86"/>
      <c r="V91" s="86"/>
      <c r="W91" s="86"/>
      <c r="X91" s="86"/>
      <c r="Y91" s="86"/>
    </row>
    <row r="92" spans="1:25" s="85" customFormat="1" outlineLevel="1">
      <c r="A92" s="79"/>
      <c r="B92" s="149"/>
      <c r="C92" s="166" t="s">
        <v>65</v>
      </c>
      <c r="D92" s="82" t="s">
        <v>17</v>
      </c>
      <c r="E92" s="83">
        <v>42.7</v>
      </c>
      <c r="F92" s="68">
        <v>0</v>
      </c>
      <c r="G92" s="156">
        <f>+E92*F92</f>
        <v>0</v>
      </c>
      <c r="I92" s="151"/>
      <c r="K92" s="86"/>
      <c r="L92" s="86"/>
      <c r="M92" s="86"/>
      <c r="N92" s="86"/>
      <c r="O92" s="86"/>
      <c r="P92" s="86"/>
      <c r="Q92" s="86"/>
      <c r="R92" s="86"/>
      <c r="S92" s="86"/>
      <c r="T92" s="86"/>
      <c r="U92" s="86"/>
      <c r="V92" s="86"/>
      <c r="W92" s="86"/>
      <c r="X92" s="86"/>
      <c r="Y92" s="86"/>
    </row>
    <row r="93" spans="1:25" s="85" customFormat="1" outlineLevel="1">
      <c r="A93" s="79"/>
      <c r="B93" s="149"/>
      <c r="C93" s="166"/>
      <c r="D93" s="82"/>
      <c r="E93" s="83"/>
      <c r="F93" s="68"/>
      <c r="G93" s="156"/>
      <c r="I93" s="151"/>
      <c r="K93" s="86"/>
      <c r="L93" s="86"/>
      <c r="M93" s="86"/>
      <c r="N93" s="86"/>
      <c r="O93" s="86"/>
      <c r="P93" s="86"/>
      <c r="Q93" s="86"/>
      <c r="R93" s="86"/>
      <c r="S93" s="86"/>
      <c r="T93" s="86"/>
      <c r="U93" s="86"/>
      <c r="V93" s="86"/>
      <c r="W93" s="86"/>
      <c r="X93" s="86"/>
      <c r="Y93" s="86"/>
    </row>
    <row r="94" spans="1:25" s="85" customFormat="1" ht="51" outlineLevel="1">
      <c r="A94" s="79" t="s">
        <v>5</v>
      </c>
      <c r="B94" s="149">
        <f>+COUNTA($A$26:A94)</f>
        <v>23</v>
      </c>
      <c r="C94" s="81" t="s">
        <v>52</v>
      </c>
      <c r="D94" s="82"/>
      <c r="E94" s="83"/>
      <c r="F94" s="68"/>
      <c r="G94" s="156"/>
      <c r="I94" s="151"/>
      <c r="K94" s="86"/>
      <c r="L94" s="86"/>
      <c r="M94" s="86"/>
      <c r="N94" s="86"/>
      <c r="O94" s="86"/>
      <c r="P94" s="86"/>
      <c r="Q94" s="86"/>
      <c r="R94" s="86"/>
      <c r="S94" s="86"/>
      <c r="T94" s="86"/>
      <c r="U94" s="86"/>
      <c r="V94" s="86"/>
      <c r="W94" s="86"/>
      <c r="X94" s="86"/>
      <c r="Y94" s="86"/>
    </row>
    <row r="95" spans="1:25" s="85" customFormat="1" outlineLevel="1">
      <c r="A95" s="79"/>
      <c r="B95" s="149"/>
      <c r="C95" s="166" t="s">
        <v>64</v>
      </c>
      <c r="D95" s="82" t="s">
        <v>17</v>
      </c>
      <c r="E95" s="83">
        <v>74.8</v>
      </c>
      <c r="F95" s="68">
        <v>0</v>
      </c>
      <c r="G95" s="156">
        <f>+E95*F95</f>
        <v>0</v>
      </c>
      <c r="I95" s="151"/>
      <c r="K95" s="86"/>
      <c r="L95" s="86"/>
      <c r="M95" s="86"/>
      <c r="N95" s="86"/>
      <c r="O95" s="86"/>
      <c r="P95" s="86"/>
      <c r="Q95" s="86"/>
      <c r="R95" s="86"/>
      <c r="S95" s="86"/>
      <c r="T95" s="86"/>
      <c r="U95" s="86"/>
      <c r="V95" s="86"/>
      <c r="W95" s="86"/>
      <c r="X95" s="86"/>
      <c r="Y95" s="86"/>
    </row>
    <row r="96" spans="1:25" s="85" customFormat="1" outlineLevel="1">
      <c r="A96" s="79"/>
      <c r="B96" s="149"/>
      <c r="C96" s="166"/>
      <c r="D96" s="82"/>
      <c r="E96" s="83"/>
      <c r="F96" s="68"/>
      <c r="G96" s="156"/>
      <c r="I96" s="151"/>
      <c r="K96" s="86"/>
      <c r="L96" s="86"/>
      <c r="M96" s="86"/>
      <c r="N96" s="86"/>
      <c r="O96" s="86"/>
      <c r="P96" s="86"/>
      <c r="Q96" s="86"/>
      <c r="R96" s="86"/>
      <c r="S96" s="86"/>
      <c r="T96" s="86"/>
      <c r="U96" s="86"/>
      <c r="V96" s="86"/>
      <c r="W96" s="86"/>
      <c r="X96" s="86"/>
      <c r="Y96" s="86"/>
    </row>
    <row r="97" spans="1:25" s="85" customFormat="1" outlineLevel="1">
      <c r="A97" s="160" t="s">
        <v>5</v>
      </c>
      <c r="B97" s="149">
        <f>+COUNTA($A$26:A97)</f>
        <v>24</v>
      </c>
      <c r="C97" s="174" t="s">
        <v>21</v>
      </c>
      <c r="D97" s="82"/>
      <c r="E97" s="83"/>
      <c r="F97" s="68"/>
      <c r="G97" s="150"/>
      <c r="I97" s="151"/>
      <c r="K97" s="86"/>
      <c r="L97" s="86"/>
      <c r="M97" s="86"/>
      <c r="N97" s="86"/>
      <c r="O97" s="86"/>
      <c r="P97" s="86"/>
      <c r="Q97" s="86"/>
      <c r="R97" s="86"/>
      <c r="S97" s="86"/>
      <c r="T97" s="86"/>
      <c r="U97" s="86"/>
      <c r="V97" s="86"/>
      <c r="W97" s="86"/>
      <c r="X97" s="86"/>
      <c r="Y97" s="86"/>
    </row>
    <row r="98" spans="1:25" s="85" customFormat="1" outlineLevel="1">
      <c r="A98" s="79"/>
      <c r="B98" s="149"/>
      <c r="C98" s="81" t="s">
        <v>66</v>
      </c>
      <c r="D98" s="82" t="s">
        <v>18</v>
      </c>
      <c r="E98" s="83">
        <v>366</v>
      </c>
      <c r="F98" s="68">
        <v>0</v>
      </c>
      <c r="G98" s="150">
        <f>+E98*F98</f>
        <v>0</v>
      </c>
      <c r="I98" s="151"/>
      <c r="K98" s="86"/>
      <c r="L98" s="86"/>
      <c r="M98" s="86"/>
      <c r="N98" s="86"/>
      <c r="O98" s="86"/>
      <c r="P98" s="86"/>
      <c r="Q98" s="86"/>
      <c r="R98" s="86"/>
      <c r="S98" s="86"/>
      <c r="T98" s="86"/>
      <c r="U98" s="86"/>
      <c r="V98" s="86"/>
      <c r="W98" s="86"/>
      <c r="X98" s="86"/>
      <c r="Y98" s="86"/>
    </row>
    <row r="99" spans="1:25" s="85" customFormat="1" outlineLevel="1">
      <c r="A99" s="160"/>
      <c r="B99" s="149"/>
      <c r="C99" s="174"/>
      <c r="F99" s="69"/>
      <c r="I99" s="151"/>
      <c r="K99" s="86"/>
      <c r="L99" s="86"/>
      <c r="M99" s="86"/>
      <c r="N99" s="86"/>
      <c r="O99" s="86"/>
      <c r="P99" s="86"/>
      <c r="Q99" s="86"/>
      <c r="R99" s="86"/>
      <c r="S99" s="86"/>
      <c r="T99" s="86"/>
      <c r="U99" s="86"/>
      <c r="V99" s="86"/>
      <c r="W99" s="86"/>
      <c r="X99" s="86"/>
      <c r="Y99" s="86"/>
    </row>
    <row r="100" spans="1:25" s="85" customFormat="1" outlineLevel="1">
      <c r="A100" s="79" t="s">
        <v>5</v>
      </c>
      <c r="B100" s="149">
        <f>+COUNTA($A$26:A100)</f>
        <v>25</v>
      </c>
      <c r="C100" s="81" t="s">
        <v>22</v>
      </c>
      <c r="D100" s="82"/>
      <c r="E100" s="83"/>
      <c r="F100" s="68"/>
      <c r="G100" s="150"/>
      <c r="I100" s="151"/>
      <c r="K100" s="86"/>
      <c r="L100" s="86"/>
      <c r="M100" s="86"/>
      <c r="N100" s="86"/>
      <c r="O100" s="86"/>
      <c r="P100" s="86"/>
      <c r="Q100" s="86"/>
      <c r="R100" s="86"/>
      <c r="S100" s="86"/>
      <c r="T100" s="86"/>
      <c r="U100" s="86"/>
      <c r="V100" s="86"/>
      <c r="W100" s="86"/>
      <c r="X100" s="86"/>
      <c r="Y100" s="86"/>
    </row>
    <row r="101" spans="1:25" s="85" customFormat="1" ht="25.5" outlineLevel="1">
      <c r="A101" s="160"/>
      <c r="B101" s="149"/>
      <c r="C101" s="81" t="s">
        <v>189</v>
      </c>
      <c r="D101" s="82" t="s">
        <v>187</v>
      </c>
      <c r="E101" s="83">
        <v>100</v>
      </c>
      <c r="F101" s="68">
        <v>0</v>
      </c>
      <c r="G101" s="150">
        <f>+E101*F101</f>
        <v>0</v>
      </c>
      <c r="I101" s="151"/>
      <c r="L101" s="86"/>
      <c r="M101" s="86"/>
      <c r="N101" s="86"/>
      <c r="O101" s="86"/>
      <c r="P101" s="86"/>
      <c r="Q101" s="86"/>
      <c r="R101" s="86"/>
      <c r="S101" s="86"/>
      <c r="T101" s="86"/>
      <c r="U101" s="86"/>
      <c r="V101" s="86"/>
      <c r="W101" s="86"/>
      <c r="X101" s="86"/>
      <c r="Y101" s="86"/>
    </row>
    <row r="102" spans="1:25" s="85" customFormat="1" outlineLevel="1">
      <c r="A102" s="160"/>
      <c r="B102" s="149"/>
      <c r="C102" s="174"/>
      <c r="D102" s="82"/>
      <c r="E102" s="157"/>
      <c r="F102" s="68"/>
      <c r="G102" s="150"/>
      <c r="I102" s="151"/>
      <c r="L102" s="86"/>
      <c r="M102" s="86"/>
      <c r="N102" s="86"/>
      <c r="O102" s="86"/>
      <c r="P102" s="86"/>
      <c r="Q102" s="86"/>
      <c r="R102" s="86"/>
      <c r="S102" s="86"/>
      <c r="T102" s="86"/>
      <c r="U102" s="86"/>
      <c r="V102" s="86"/>
      <c r="W102" s="86"/>
      <c r="X102" s="86"/>
      <c r="Y102" s="86"/>
    </row>
    <row r="103" spans="1:25" s="85" customFormat="1" ht="51" outlineLevel="1">
      <c r="A103" s="79" t="s">
        <v>5</v>
      </c>
      <c r="B103" s="149">
        <f>+COUNTA($A$26:A103)</f>
        <v>26</v>
      </c>
      <c r="C103" s="163" t="s">
        <v>54</v>
      </c>
      <c r="D103" s="82"/>
      <c r="E103" s="157"/>
      <c r="F103" s="68"/>
      <c r="G103" s="156"/>
      <c r="I103" s="151"/>
      <c r="K103" s="86"/>
      <c r="L103" s="86"/>
      <c r="M103" s="86"/>
      <c r="N103" s="86"/>
      <c r="O103" s="86"/>
      <c r="P103" s="86"/>
      <c r="Q103" s="86"/>
      <c r="R103" s="86"/>
      <c r="S103" s="86"/>
      <c r="T103" s="86"/>
      <c r="U103" s="86"/>
      <c r="V103" s="86"/>
      <c r="W103" s="86"/>
      <c r="X103" s="86"/>
      <c r="Y103" s="86"/>
    </row>
    <row r="104" spans="1:25" s="85" customFormat="1" outlineLevel="1">
      <c r="A104" s="79"/>
      <c r="B104" s="149"/>
      <c r="C104" s="81"/>
      <c r="D104" s="82"/>
      <c r="E104" s="82"/>
      <c r="F104" s="68"/>
      <c r="G104" s="156"/>
      <c r="I104" s="151"/>
      <c r="K104" s="86"/>
      <c r="L104" s="86"/>
      <c r="M104" s="86"/>
      <c r="N104" s="86"/>
      <c r="O104" s="86"/>
      <c r="P104" s="86"/>
      <c r="Q104" s="86"/>
      <c r="R104" s="86"/>
      <c r="S104" s="86"/>
      <c r="T104" s="86"/>
      <c r="U104" s="86"/>
      <c r="V104" s="86"/>
      <c r="W104" s="86"/>
      <c r="X104" s="86"/>
      <c r="Y104" s="86"/>
    </row>
    <row r="105" spans="1:25" s="85" customFormat="1" ht="405" customHeight="1" outlineLevel="1">
      <c r="A105" s="79" t="s">
        <v>5</v>
      </c>
      <c r="B105" s="149">
        <f>+COUNTA($A$26:A105)</f>
        <v>27</v>
      </c>
      <c r="C105" s="163" t="s">
        <v>177</v>
      </c>
      <c r="D105" s="82"/>
      <c r="E105" s="83"/>
      <c r="F105" s="68"/>
      <c r="G105" s="150"/>
      <c r="H105" s="83"/>
      <c r="I105" s="151"/>
      <c r="K105" s="86"/>
      <c r="L105" s="86"/>
      <c r="M105" s="86"/>
      <c r="N105" s="86"/>
      <c r="O105" s="86"/>
      <c r="P105" s="86"/>
      <c r="Q105" s="86"/>
      <c r="R105" s="86"/>
      <c r="S105" s="86"/>
      <c r="T105" s="86"/>
      <c r="U105" s="86"/>
      <c r="V105" s="86"/>
      <c r="W105" s="86"/>
      <c r="X105" s="86"/>
      <c r="Y105" s="86"/>
    </row>
    <row r="106" spans="1:25" s="85" customFormat="1" outlineLevel="1">
      <c r="A106" s="79"/>
      <c r="B106" s="149"/>
      <c r="C106" s="166" t="s">
        <v>64</v>
      </c>
      <c r="D106" s="82" t="s">
        <v>18</v>
      </c>
      <c r="E106" s="157">
        <v>213.5</v>
      </c>
      <c r="F106" s="68">
        <v>0</v>
      </c>
      <c r="G106" s="150">
        <f>+E106*F106</f>
        <v>0</v>
      </c>
      <c r="I106" s="151"/>
      <c r="K106" s="86"/>
      <c r="L106" s="86"/>
      <c r="M106" s="86"/>
      <c r="N106" s="86"/>
      <c r="O106" s="86"/>
      <c r="P106" s="86"/>
      <c r="Q106" s="86"/>
      <c r="R106" s="86"/>
      <c r="S106" s="86"/>
      <c r="T106" s="86"/>
      <c r="U106" s="86"/>
      <c r="V106" s="86"/>
      <c r="W106" s="86"/>
      <c r="X106" s="86"/>
      <c r="Y106" s="86"/>
    </row>
    <row r="107" spans="1:25" s="85" customFormat="1" outlineLevel="1">
      <c r="A107" s="79"/>
      <c r="B107" s="149"/>
      <c r="C107" s="166"/>
      <c r="D107" s="82"/>
      <c r="E107" s="157"/>
      <c r="F107" s="68"/>
      <c r="G107" s="150"/>
      <c r="I107" s="151"/>
      <c r="K107" s="86"/>
      <c r="L107" s="86"/>
      <c r="M107" s="86"/>
      <c r="N107" s="86"/>
      <c r="O107" s="86"/>
      <c r="P107" s="86"/>
      <c r="Q107" s="86"/>
      <c r="R107" s="86"/>
      <c r="S107" s="86"/>
      <c r="T107" s="86"/>
      <c r="U107" s="86"/>
      <c r="V107" s="86"/>
      <c r="W107" s="86"/>
      <c r="X107" s="86"/>
      <c r="Y107" s="86"/>
    </row>
    <row r="108" spans="1:25" ht="51" outlineLevel="1">
      <c r="A108" s="79" t="s">
        <v>5</v>
      </c>
      <c r="B108" s="149">
        <f>+COUNTA($A$26:A108)</f>
        <v>28</v>
      </c>
      <c r="C108" s="176" t="s">
        <v>202</v>
      </c>
      <c r="F108" s="74"/>
      <c r="G108" s="150"/>
      <c r="H108" s="156"/>
      <c r="I108" s="178"/>
    </row>
    <row r="109" spans="1:25" outlineLevel="1">
      <c r="B109" s="179"/>
      <c r="C109" s="176" t="s">
        <v>192</v>
      </c>
      <c r="D109" s="82" t="s">
        <v>16</v>
      </c>
      <c r="E109" s="83">
        <v>1</v>
      </c>
      <c r="F109" s="74">
        <v>0</v>
      </c>
      <c r="G109" s="150">
        <f>+E109*F109</f>
        <v>0</v>
      </c>
      <c r="H109" s="156"/>
      <c r="I109" s="178"/>
    </row>
    <row r="110" spans="1:25" outlineLevel="1">
      <c r="B110" s="179"/>
      <c r="C110" s="176"/>
      <c r="D110" s="180"/>
      <c r="E110" s="177"/>
      <c r="F110" s="75"/>
      <c r="G110" s="150"/>
      <c r="H110" s="156"/>
      <c r="I110" s="178"/>
    </row>
    <row r="111" spans="1:25" ht="242.25" outlineLevel="1">
      <c r="A111" s="79" t="s">
        <v>5</v>
      </c>
      <c r="B111" s="149">
        <f>+COUNTA($A$26:A111)</f>
        <v>29</v>
      </c>
      <c r="C111" s="182" t="s">
        <v>197</v>
      </c>
      <c r="D111" s="183"/>
      <c r="E111" s="181"/>
      <c r="F111" s="75"/>
      <c r="G111" s="184"/>
      <c r="H111" s="156"/>
      <c r="I111" s="178"/>
    </row>
    <row r="112" spans="1:25" ht="25.5" outlineLevel="1">
      <c r="A112" s="185"/>
      <c r="B112" s="149"/>
      <c r="C112" s="186" t="s">
        <v>175</v>
      </c>
      <c r="D112" s="187"/>
      <c r="E112" s="177"/>
      <c r="F112" s="68"/>
      <c r="G112" s="188"/>
      <c r="I112" s="151"/>
    </row>
    <row r="113" spans="1:25" ht="38.25" outlineLevel="1">
      <c r="A113" s="185"/>
      <c r="B113" s="149"/>
      <c r="C113" s="189" t="s">
        <v>198</v>
      </c>
      <c r="D113" s="187" t="s">
        <v>17</v>
      </c>
      <c r="E113" s="177">
        <v>38.35</v>
      </c>
      <c r="F113" s="68">
        <v>0</v>
      </c>
      <c r="G113" s="188">
        <f>+E113*F113</f>
        <v>0</v>
      </c>
      <c r="I113" s="151"/>
    </row>
    <row r="114" spans="1:25" ht="25.5" outlineLevel="1">
      <c r="A114" s="185"/>
      <c r="B114" s="149"/>
      <c r="C114" s="189" t="s">
        <v>199</v>
      </c>
      <c r="D114" s="187" t="s">
        <v>18</v>
      </c>
      <c r="E114" s="177">
        <v>76.7</v>
      </c>
      <c r="F114" s="68">
        <v>0</v>
      </c>
      <c r="G114" s="188">
        <f>+E114*F114</f>
        <v>0</v>
      </c>
      <c r="I114" s="151"/>
    </row>
    <row r="115" spans="1:25" ht="25.5" outlineLevel="1">
      <c r="A115" s="185"/>
      <c r="B115" s="149"/>
      <c r="C115" s="189" t="s">
        <v>200</v>
      </c>
      <c r="D115" s="187" t="s">
        <v>18</v>
      </c>
      <c r="E115" s="177">
        <v>76.7</v>
      </c>
      <c r="F115" s="68">
        <v>0</v>
      </c>
      <c r="G115" s="188">
        <f>+E115*F115</f>
        <v>0</v>
      </c>
      <c r="I115" s="151"/>
    </row>
    <row r="116" spans="1:25" ht="51" outlineLevel="1">
      <c r="A116" s="185"/>
      <c r="B116" s="149"/>
      <c r="C116" s="189" t="s">
        <v>204</v>
      </c>
      <c r="D116" s="187" t="s">
        <v>17</v>
      </c>
      <c r="E116" s="177">
        <v>38.35</v>
      </c>
      <c r="F116" s="68">
        <v>0</v>
      </c>
      <c r="G116" s="188">
        <f>+E116*F116</f>
        <v>0</v>
      </c>
      <c r="I116" s="151"/>
    </row>
    <row r="117" spans="1:25" ht="15.75" outlineLevel="1">
      <c r="A117" s="185"/>
      <c r="B117" s="190"/>
      <c r="C117" s="186"/>
      <c r="D117" s="191"/>
      <c r="F117" s="74"/>
      <c r="G117" s="150"/>
      <c r="H117" s="192"/>
      <c r="I117" s="151"/>
    </row>
    <row r="118" spans="1:25" ht="51" outlineLevel="1">
      <c r="A118" s="185" t="s">
        <v>5</v>
      </c>
      <c r="B118" s="149">
        <f>+COUNTA($A$26:A118)</f>
        <v>30</v>
      </c>
      <c r="C118" s="186" t="s">
        <v>38</v>
      </c>
      <c r="D118" s="191"/>
      <c r="F118" s="74"/>
      <c r="G118" s="150"/>
      <c r="H118" s="192"/>
      <c r="I118" s="151"/>
    </row>
    <row r="119" spans="1:25" outlineLevel="1">
      <c r="A119" s="185"/>
      <c r="B119" s="149"/>
      <c r="C119" s="186"/>
      <c r="D119" s="187" t="s">
        <v>15</v>
      </c>
      <c r="E119" s="177">
        <v>59</v>
      </c>
      <c r="F119" s="68">
        <v>0</v>
      </c>
      <c r="G119" s="188">
        <f>+E119*F119</f>
        <v>0</v>
      </c>
      <c r="I119" s="151"/>
    </row>
    <row r="120" spans="1:25" outlineLevel="1">
      <c r="A120" s="185"/>
      <c r="B120" s="149"/>
      <c r="C120" s="186"/>
      <c r="D120" s="187"/>
      <c r="E120" s="177"/>
      <c r="F120" s="74"/>
      <c r="G120" s="188"/>
      <c r="I120" s="151"/>
    </row>
    <row r="121" spans="1:25" ht="25.5" outlineLevel="1">
      <c r="A121" s="79" t="s">
        <v>5</v>
      </c>
      <c r="B121" s="149">
        <f>+COUNTA($A$26:A121)</f>
        <v>31</v>
      </c>
      <c r="C121" s="81" t="s">
        <v>176</v>
      </c>
      <c r="E121" s="157"/>
      <c r="F121" s="68"/>
      <c r="G121" s="156"/>
      <c r="I121" s="151"/>
    </row>
    <row r="122" spans="1:25" outlineLevel="1">
      <c r="B122" s="149"/>
      <c r="C122" s="163"/>
      <c r="D122" s="82" t="s">
        <v>15</v>
      </c>
      <c r="E122" s="157">
        <v>61</v>
      </c>
      <c r="F122" s="68">
        <v>0</v>
      </c>
      <c r="G122" s="156">
        <f>+E122*F122</f>
        <v>0</v>
      </c>
      <c r="I122" s="151"/>
    </row>
    <row r="123" spans="1:25" outlineLevel="1">
      <c r="B123" s="149"/>
      <c r="C123" s="163"/>
      <c r="E123" s="157"/>
      <c r="F123" s="68"/>
      <c r="G123" s="156"/>
      <c r="I123" s="151"/>
    </row>
    <row r="124" spans="1:25" ht="38.25" outlineLevel="1">
      <c r="A124" s="79" t="s">
        <v>5</v>
      </c>
      <c r="B124" s="149">
        <f>+COUNTA($A$26:A124)</f>
        <v>32</v>
      </c>
      <c r="C124" s="81" t="s">
        <v>178</v>
      </c>
      <c r="E124" s="157"/>
      <c r="F124" s="68"/>
      <c r="G124" s="156"/>
      <c r="I124" s="151"/>
    </row>
    <row r="125" spans="1:25" s="85" customFormat="1" ht="15.75" outlineLevel="1">
      <c r="A125" s="160"/>
      <c r="B125" s="149"/>
      <c r="C125" s="81"/>
      <c r="D125" s="82" t="s">
        <v>16</v>
      </c>
      <c r="E125" s="157">
        <v>3</v>
      </c>
      <c r="F125" s="68">
        <v>0</v>
      </c>
      <c r="G125" s="156">
        <f>+E125*F125</f>
        <v>0</v>
      </c>
      <c r="H125" s="192"/>
      <c r="I125" s="151"/>
      <c r="K125" s="86"/>
      <c r="L125" s="86"/>
      <c r="M125" s="86"/>
      <c r="N125" s="86"/>
      <c r="O125" s="86"/>
      <c r="P125" s="86"/>
      <c r="Q125" s="86"/>
      <c r="R125" s="86"/>
      <c r="S125" s="86"/>
      <c r="T125" s="86"/>
      <c r="U125" s="86"/>
      <c r="V125" s="86"/>
      <c r="W125" s="86"/>
      <c r="X125" s="86"/>
      <c r="Y125" s="86"/>
    </row>
    <row r="126" spans="1:25" s="85" customFormat="1" ht="15.75" outlineLevel="1">
      <c r="A126" s="160"/>
      <c r="B126" s="149"/>
      <c r="C126" s="81"/>
      <c r="D126" s="82"/>
      <c r="E126" s="157"/>
      <c r="F126" s="68"/>
      <c r="G126" s="156"/>
      <c r="H126" s="192"/>
      <c r="I126" s="151"/>
      <c r="K126" s="86"/>
      <c r="L126" s="86"/>
      <c r="M126" s="86"/>
      <c r="N126" s="86"/>
      <c r="O126" s="86"/>
      <c r="P126" s="86"/>
      <c r="Q126" s="86"/>
      <c r="R126" s="86"/>
      <c r="S126" s="86"/>
      <c r="T126" s="86"/>
      <c r="U126" s="86"/>
      <c r="V126" s="86"/>
      <c r="W126" s="86"/>
      <c r="X126" s="86"/>
      <c r="Y126" s="86"/>
    </row>
    <row r="127" spans="1:25" s="85" customFormat="1" ht="38.25" outlineLevel="1">
      <c r="A127" s="79" t="s">
        <v>5</v>
      </c>
      <c r="B127" s="149">
        <f>+COUNTA($A$26:A127)</f>
        <v>33</v>
      </c>
      <c r="C127" s="81" t="s">
        <v>61</v>
      </c>
      <c r="D127" s="82"/>
      <c r="E127" s="157"/>
      <c r="F127" s="68"/>
      <c r="G127" s="156"/>
      <c r="H127" s="192"/>
      <c r="I127" s="151"/>
      <c r="K127" s="86"/>
      <c r="L127" s="86"/>
      <c r="M127" s="86"/>
      <c r="N127" s="86"/>
      <c r="O127" s="86"/>
      <c r="P127" s="86"/>
      <c r="Q127" s="86"/>
      <c r="R127" s="86"/>
      <c r="S127" s="86"/>
      <c r="T127" s="86"/>
      <c r="U127" s="86"/>
      <c r="V127" s="86"/>
      <c r="W127" s="86"/>
      <c r="X127" s="86"/>
      <c r="Y127" s="86"/>
    </row>
    <row r="128" spans="1:25" s="85" customFormat="1" ht="15.75" outlineLevel="1">
      <c r="A128" s="160"/>
      <c r="B128" s="149"/>
      <c r="C128" s="81"/>
      <c r="D128" s="82" t="s">
        <v>37</v>
      </c>
      <c r="E128" s="157">
        <v>1</v>
      </c>
      <c r="F128" s="68">
        <v>0</v>
      </c>
      <c r="G128" s="156">
        <f>+E128*F128</f>
        <v>0</v>
      </c>
      <c r="H128" s="192"/>
      <c r="I128" s="151"/>
      <c r="K128" s="86"/>
      <c r="L128" s="86"/>
      <c r="M128" s="86"/>
      <c r="N128" s="86"/>
      <c r="O128" s="86"/>
      <c r="P128" s="86"/>
      <c r="Q128" s="86"/>
      <c r="R128" s="86"/>
      <c r="S128" s="86"/>
      <c r="T128" s="86"/>
      <c r="U128" s="86"/>
      <c r="V128" s="86"/>
      <c r="W128" s="86"/>
      <c r="X128" s="86"/>
      <c r="Y128" s="86"/>
    </row>
    <row r="129" spans="1:25" s="85" customFormat="1" ht="15.75" outlineLevel="1">
      <c r="A129" s="160"/>
      <c r="B129" s="149"/>
      <c r="C129" s="81"/>
      <c r="D129" s="82"/>
      <c r="E129" s="157"/>
      <c r="F129" s="68"/>
      <c r="G129" s="156"/>
      <c r="H129" s="192"/>
      <c r="I129" s="151"/>
      <c r="K129" s="86"/>
      <c r="L129" s="86"/>
      <c r="M129" s="86"/>
      <c r="N129" s="86"/>
      <c r="O129" s="86"/>
      <c r="P129" s="86"/>
      <c r="Q129" s="86"/>
      <c r="R129" s="86"/>
      <c r="S129" s="86"/>
      <c r="T129" s="86"/>
      <c r="U129" s="86"/>
      <c r="V129" s="86"/>
      <c r="W129" s="86"/>
      <c r="X129" s="86"/>
      <c r="Y129" s="86"/>
    </row>
    <row r="130" spans="1:25" s="85" customFormat="1" ht="38.25" outlineLevel="1">
      <c r="A130" s="79" t="s">
        <v>5</v>
      </c>
      <c r="B130" s="149">
        <f>+COUNTA($A$26:A130)</f>
        <v>34</v>
      </c>
      <c r="C130" s="176" t="s">
        <v>179</v>
      </c>
      <c r="D130" s="183"/>
      <c r="E130" s="177"/>
      <c r="F130" s="74"/>
      <c r="G130" s="150"/>
      <c r="I130" s="151"/>
      <c r="K130" s="86"/>
      <c r="L130" s="86"/>
      <c r="M130" s="86"/>
      <c r="N130" s="86"/>
      <c r="O130" s="86"/>
      <c r="P130" s="86"/>
      <c r="Q130" s="86"/>
      <c r="R130" s="86"/>
      <c r="S130" s="86"/>
      <c r="T130" s="86"/>
      <c r="U130" s="86"/>
      <c r="V130" s="86"/>
      <c r="W130" s="86"/>
      <c r="X130" s="86"/>
      <c r="Y130" s="86"/>
    </row>
    <row r="131" spans="1:25" s="85" customFormat="1" outlineLevel="1">
      <c r="A131" s="185"/>
      <c r="B131" s="149"/>
      <c r="C131" s="186"/>
      <c r="D131" s="187"/>
      <c r="E131" s="177"/>
      <c r="F131" s="74"/>
      <c r="G131" s="188"/>
      <c r="I131" s="151"/>
      <c r="K131" s="86"/>
      <c r="L131" s="86"/>
      <c r="M131" s="86"/>
      <c r="N131" s="86"/>
      <c r="O131" s="86"/>
      <c r="P131" s="86"/>
      <c r="Q131" s="86"/>
      <c r="R131" s="86"/>
      <c r="S131" s="86"/>
      <c r="T131" s="86"/>
      <c r="U131" s="86"/>
      <c r="V131" s="86"/>
      <c r="W131" s="86"/>
      <c r="X131" s="86"/>
      <c r="Y131" s="86"/>
    </row>
    <row r="132" spans="1:25" s="85" customFormat="1" ht="13.5" outlineLevel="1" thickBot="1">
      <c r="A132" s="185"/>
      <c r="B132" s="193"/>
      <c r="C132" s="194" t="s">
        <v>44</v>
      </c>
      <c r="D132" s="195"/>
      <c r="E132" s="196"/>
      <c r="F132" s="76"/>
      <c r="G132" s="197">
        <f>SUM(G27:G131)*0.1</f>
        <v>0</v>
      </c>
      <c r="I132" s="151"/>
      <c r="K132" s="86"/>
      <c r="L132" s="86"/>
      <c r="M132" s="86"/>
      <c r="N132" s="86"/>
      <c r="O132" s="86"/>
      <c r="P132" s="86"/>
      <c r="Q132" s="86"/>
      <c r="R132" s="86"/>
      <c r="S132" s="86"/>
      <c r="T132" s="86"/>
      <c r="U132" s="86"/>
      <c r="V132" s="86"/>
      <c r="W132" s="86"/>
      <c r="X132" s="86"/>
      <c r="Y132" s="86"/>
    </row>
    <row r="133" spans="1:25" s="85" customFormat="1" ht="13.5" outlineLevel="1" thickTop="1">
      <c r="A133" s="79"/>
      <c r="B133" s="149"/>
      <c r="C133" s="81"/>
      <c r="D133" s="82"/>
      <c r="E133" s="83"/>
      <c r="F133" s="68"/>
      <c r="G133" s="104"/>
      <c r="I133" s="151"/>
      <c r="K133" s="86"/>
      <c r="L133" s="86"/>
      <c r="M133" s="86"/>
      <c r="N133" s="86"/>
      <c r="O133" s="86"/>
      <c r="P133" s="86"/>
      <c r="Q133" s="86"/>
      <c r="R133" s="86"/>
      <c r="S133" s="86"/>
      <c r="T133" s="86"/>
      <c r="U133" s="86"/>
      <c r="V133" s="86"/>
      <c r="W133" s="86"/>
      <c r="X133" s="86"/>
      <c r="Y133" s="86"/>
    </row>
    <row r="134" spans="1:25" s="85" customFormat="1" ht="15.75">
      <c r="A134" s="79"/>
      <c r="B134" s="149"/>
      <c r="C134" s="198" t="s">
        <v>23</v>
      </c>
      <c r="D134" s="82"/>
      <c r="E134" s="83"/>
      <c r="F134" s="77"/>
      <c r="G134" s="199">
        <f>SUM(G26:G133)</f>
        <v>0</v>
      </c>
      <c r="I134" s="151"/>
      <c r="K134" s="86"/>
      <c r="L134" s="86"/>
      <c r="M134" s="86"/>
      <c r="N134" s="86"/>
      <c r="O134" s="86"/>
      <c r="P134" s="86"/>
      <c r="Q134" s="86"/>
      <c r="R134" s="86"/>
      <c r="S134" s="86"/>
      <c r="T134" s="86"/>
      <c r="U134" s="86"/>
      <c r="V134" s="86"/>
      <c r="W134" s="86"/>
      <c r="X134" s="86"/>
      <c r="Y134" s="86"/>
    </row>
    <row r="135" spans="1:25" s="85" customFormat="1">
      <c r="A135" s="79"/>
      <c r="B135" s="149"/>
      <c r="C135" s="176"/>
      <c r="D135" s="82"/>
      <c r="E135" s="83"/>
      <c r="F135" s="74"/>
      <c r="G135" s="150"/>
      <c r="I135" s="151"/>
      <c r="K135" s="86"/>
      <c r="L135" s="86"/>
      <c r="M135" s="86"/>
      <c r="N135" s="86"/>
      <c r="O135" s="86"/>
      <c r="P135" s="86"/>
      <c r="Q135" s="86"/>
      <c r="R135" s="86"/>
      <c r="S135" s="86"/>
      <c r="T135" s="86"/>
      <c r="U135" s="86"/>
      <c r="V135" s="86"/>
      <c r="W135" s="86"/>
      <c r="X135" s="86"/>
      <c r="Y135" s="86"/>
    </row>
    <row r="136" spans="1:25" s="85" customFormat="1" ht="15.75">
      <c r="A136" s="198" t="s">
        <v>7</v>
      </c>
      <c r="B136" s="198"/>
      <c r="C136" s="198" t="s">
        <v>24</v>
      </c>
      <c r="D136" s="183"/>
      <c r="E136" s="177"/>
      <c r="F136" s="74"/>
      <c r="G136" s="150"/>
      <c r="I136" s="151"/>
      <c r="K136" s="86"/>
      <c r="L136" s="86"/>
      <c r="M136" s="86"/>
      <c r="N136" s="86"/>
      <c r="O136" s="86"/>
      <c r="P136" s="86"/>
      <c r="Q136" s="86"/>
      <c r="R136" s="86"/>
      <c r="S136" s="86"/>
      <c r="T136" s="86"/>
      <c r="U136" s="86"/>
      <c r="V136" s="86"/>
      <c r="W136" s="86"/>
      <c r="X136" s="86"/>
      <c r="Y136" s="86"/>
    </row>
    <row r="137" spans="1:25" s="85" customFormat="1">
      <c r="A137" s="79"/>
      <c r="B137" s="149"/>
      <c r="C137" s="182"/>
      <c r="D137" s="183"/>
      <c r="E137" s="177"/>
      <c r="F137" s="74"/>
      <c r="G137" s="150"/>
      <c r="I137" s="151"/>
      <c r="K137" s="86"/>
      <c r="L137" s="86"/>
      <c r="M137" s="86"/>
      <c r="N137" s="86"/>
      <c r="O137" s="86"/>
      <c r="P137" s="86"/>
      <c r="Q137" s="86"/>
      <c r="R137" s="86"/>
      <c r="S137" s="86"/>
      <c r="T137" s="86"/>
      <c r="U137" s="86"/>
      <c r="V137" s="86"/>
      <c r="W137" s="86"/>
      <c r="X137" s="86"/>
      <c r="Y137" s="86"/>
    </row>
    <row r="138" spans="1:25" s="85" customFormat="1" ht="51" outlineLevel="1">
      <c r="A138" s="79" t="s">
        <v>7</v>
      </c>
      <c r="B138" s="149">
        <v>1</v>
      </c>
      <c r="C138" s="182" t="s">
        <v>55</v>
      </c>
      <c r="D138" s="183"/>
      <c r="E138" s="177"/>
      <c r="F138" s="74"/>
      <c r="G138" s="150"/>
      <c r="I138" s="151"/>
      <c r="K138" s="215"/>
      <c r="L138" s="215"/>
      <c r="M138" s="86"/>
      <c r="N138" s="86"/>
      <c r="O138" s="86"/>
      <c r="P138" s="86"/>
      <c r="Q138" s="86"/>
      <c r="R138" s="86"/>
      <c r="S138" s="86"/>
      <c r="T138" s="86"/>
      <c r="U138" s="86"/>
      <c r="V138" s="86"/>
      <c r="W138" s="86"/>
      <c r="X138" s="86"/>
      <c r="Y138" s="86"/>
    </row>
    <row r="139" spans="1:25" s="85" customFormat="1" outlineLevel="1">
      <c r="A139" s="79"/>
      <c r="B139" s="149"/>
      <c r="C139" s="200" t="s">
        <v>67</v>
      </c>
      <c r="D139" s="183" t="s">
        <v>15</v>
      </c>
      <c r="E139" s="177">
        <v>59</v>
      </c>
      <c r="F139" s="68">
        <v>0</v>
      </c>
      <c r="G139" s="150">
        <f>+E139*F139</f>
        <v>0</v>
      </c>
      <c r="I139" s="151"/>
      <c r="K139" s="215"/>
      <c r="L139" s="215"/>
      <c r="M139" s="86"/>
      <c r="N139" s="86"/>
      <c r="O139" s="86"/>
      <c r="P139" s="86"/>
      <c r="Q139" s="86"/>
      <c r="R139" s="86"/>
      <c r="S139" s="86"/>
      <c r="T139" s="86"/>
      <c r="U139" s="86"/>
      <c r="V139" s="86"/>
      <c r="W139" s="86"/>
      <c r="X139" s="86"/>
      <c r="Y139" s="86"/>
    </row>
    <row r="140" spans="1:25" s="85" customFormat="1" outlineLevel="1">
      <c r="A140" s="79"/>
      <c r="B140" s="149"/>
      <c r="C140" s="200"/>
      <c r="D140" s="183"/>
      <c r="E140" s="177"/>
      <c r="F140" s="74"/>
      <c r="G140" s="150"/>
      <c r="I140" s="151"/>
      <c r="K140" s="215"/>
      <c r="L140" s="215"/>
      <c r="M140" s="86"/>
      <c r="N140" s="86"/>
      <c r="O140" s="86"/>
      <c r="P140" s="86"/>
      <c r="Q140" s="86"/>
      <c r="R140" s="86"/>
      <c r="S140" s="86"/>
      <c r="T140" s="86"/>
      <c r="U140" s="86"/>
      <c r="V140" s="86"/>
      <c r="W140" s="86"/>
      <c r="X140" s="86"/>
      <c r="Y140" s="86"/>
    </row>
    <row r="141" spans="1:25" ht="51" outlineLevel="1">
      <c r="A141" s="79" t="s">
        <v>7</v>
      </c>
      <c r="B141" s="201">
        <f>+COUNTA($A$138:$A141)</f>
        <v>2</v>
      </c>
      <c r="C141" s="176" t="s">
        <v>57</v>
      </c>
      <c r="D141" s="183"/>
      <c r="F141" s="74"/>
      <c r="G141" s="150"/>
      <c r="H141" s="83"/>
    </row>
    <row r="142" spans="1:25" outlineLevel="1">
      <c r="B142" s="149"/>
      <c r="C142" s="176"/>
      <c r="D142" s="183" t="s">
        <v>15</v>
      </c>
      <c r="E142" s="83">
        <v>59</v>
      </c>
      <c r="F142" s="68">
        <v>0</v>
      </c>
      <c r="G142" s="150">
        <f>+E142*F142</f>
        <v>0</v>
      </c>
      <c r="H142" s="83"/>
      <c r="K142" s="85"/>
      <c r="L142" s="202"/>
    </row>
    <row r="143" spans="1:25" outlineLevel="1">
      <c r="B143" s="149"/>
      <c r="C143" s="176"/>
      <c r="D143" s="183"/>
      <c r="E143" s="177"/>
      <c r="F143" s="74"/>
      <c r="G143" s="150"/>
      <c r="I143" s="151"/>
      <c r="K143" s="202"/>
    </row>
    <row r="144" spans="1:25" ht="51" outlineLevel="1">
      <c r="A144" s="79" t="s">
        <v>7</v>
      </c>
      <c r="B144" s="201">
        <f>+COUNTA($A$138:$A144)</f>
        <v>3</v>
      </c>
      <c r="C144" s="182" t="s">
        <v>58</v>
      </c>
      <c r="D144" s="183"/>
      <c r="E144" s="177"/>
      <c r="F144" s="74"/>
      <c r="G144" s="150"/>
      <c r="I144" s="151"/>
      <c r="K144" s="202"/>
    </row>
    <row r="145" spans="1:25" outlineLevel="1">
      <c r="B145" s="149"/>
      <c r="C145" s="200"/>
      <c r="D145" s="183" t="s">
        <v>16</v>
      </c>
      <c r="E145" s="177">
        <v>3</v>
      </c>
      <c r="F145" s="68">
        <v>0</v>
      </c>
      <c r="G145" s="150">
        <f>+E145*F145</f>
        <v>0</v>
      </c>
      <c r="I145" s="151"/>
      <c r="K145" s="202"/>
    </row>
    <row r="146" spans="1:25" outlineLevel="1">
      <c r="B146" s="149"/>
      <c r="C146" s="200"/>
      <c r="D146" s="183"/>
      <c r="E146" s="177"/>
      <c r="F146" s="74"/>
      <c r="G146" s="150"/>
      <c r="I146" s="151"/>
      <c r="K146" s="202"/>
    </row>
    <row r="147" spans="1:25" ht="25.5" outlineLevel="1">
      <c r="A147" s="79" t="s">
        <v>7</v>
      </c>
      <c r="B147" s="201">
        <f>+COUNTA($A$138:$A147)</f>
        <v>4</v>
      </c>
      <c r="C147" s="203" t="s">
        <v>46</v>
      </c>
      <c r="D147" s="183"/>
      <c r="E147" s="177"/>
      <c r="F147" s="74"/>
      <c r="G147" s="150"/>
      <c r="I147" s="151"/>
      <c r="K147" s="202"/>
    </row>
    <row r="148" spans="1:25" outlineLevel="1">
      <c r="B148" s="149"/>
      <c r="C148" s="200"/>
      <c r="D148" s="183" t="s">
        <v>15</v>
      </c>
      <c r="E148" s="83">
        <v>59</v>
      </c>
      <c r="F148" s="68">
        <v>0</v>
      </c>
      <c r="G148" s="150">
        <f>+E148*F148</f>
        <v>0</v>
      </c>
      <c r="I148" s="151"/>
      <c r="K148" s="202"/>
    </row>
    <row r="149" spans="1:25" outlineLevel="1">
      <c r="B149" s="149"/>
      <c r="C149" s="200"/>
      <c r="D149" s="183"/>
      <c r="E149" s="177"/>
      <c r="F149" s="74"/>
      <c r="G149" s="150"/>
      <c r="I149" s="151"/>
      <c r="K149" s="202"/>
    </row>
    <row r="150" spans="1:25" ht="25.5" outlineLevel="1">
      <c r="A150" s="79" t="s">
        <v>7</v>
      </c>
      <c r="B150" s="201">
        <f>+COUNTA($A$138:$A150)</f>
        <v>5</v>
      </c>
      <c r="C150" s="176" t="s">
        <v>1</v>
      </c>
      <c r="D150" s="183"/>
      <c r="E150" s="177"/>
      <c r="F150" s="74"/>
      <c r="G150" s="150"/>
      <c r="I150" s="151"/>
      <c r="K150" s="202"/>
    </row>
    <row r="151" spans="1:25" outlineLevel="1">
      <c r="B151" s="149"/>
      <c r="C151" s="176"/>
      <c r="D151" s="183" t="s">
        <v>15</v>
      </c>
      <c r="E151" s="177">
        <v>59</v>
      </c>
      <c r="F151" s="68">
        <v>0</v>
      </c>
      <c r="G151" s="150">
        <f>+E151*F151</f>
        <v>0</v>
      </c>
      <c r="I151" s="151"/>
      <c r="K151" s="202"/>
    </row>
    <row r="152" spans="1:25" outlineLevel="1">
      <c r="B152" s="149"/>
      <c r="C152" s="176"/>
      <c r="D152" s="183"/>
      <c r="F152" s="74"/>
      <c r="G152" s="150"/>
      <c r="H152" s="83"/>
      <c r="I152" s="151"/>
      <c r="K152" s="202"/>
    </row>
    <row r="153" spans="1:25" ht="261.60000000000002" customHeight="1" outlineLevel="1">
      <c r="A153" s="79" t="s">
        <v>7</v>
      </c>
      <c r="B153" s="201">
        <f>+COUNTA($A$138:$A153)</f>
        <v>6</v>
      </c>
      <c r="C153" s="203" t="s">
        <v>181</v>
      </c>
      <c r="D153" s="183"/>
      <c r="E153" s="177"/>
      <c r="F153" s="74"/>
      <c r="G153" s="150"/>
      <c r="I153" s="151"/>
      <c r="K153" s="202"/>
    </row>
    <row r="154" spans="1:25" outlineLevel="1">
      <c r="B154" s="149"/>
      <c r="C154" s="176" t="s">
        <v>211</v>
      </c>
      <c r="D154" s="183" t="s">
        <v>16</v>
      </c>
      <c r="E154" s="177">
        <v>3</v>
      </c>
      <c r="F154" s="68">
        <v>0</v>
      </c>
      <c r="G154" s="150">
        <f>+E154*F154</f>
        <v>0</v>
      </c>
      <c r="I154" s="151"/>
      <c r="K154" s="202"/>
    </row>
    <row r="155" spans="1:25" outlineLevel="1">
      <c r="B155" s="149"/>
      <c r="C155" s="176"/>
      <c r="D155" s="183"/>
      <c r="E155" s="177"/>
      <c r="F155" s="74"/>
      <c r="G155" s="150"/>
      <c r="I155" s="151"/>
      <c r="K155" s="202"/>
    </row>
    <row r="156" spans="1:25" s="85" customFormat="1" ht="303.60000000000002" customHeight="1" outlineLevel="1">
      <c r="A156" s="79" t="s">
        <v>7</v>
      </c>
      <c r="B156" s="201">
        <f>+COUNTA($A$138:$A156)</f>
        <v>7</v>
      </c>
      <c r="C156" s="81" t="s">
        <v>132</v>
      </c>
      <c r="D156" s="82"/>
      <c r="E156" s="83"/>
      <c r="F156" s="68"/>
      <c r="G156" s="104"/>
      <c r="K156" s="86"/>
      <c r="L156" s="86"/>
      <c r="M156" s="86"/>
      <c r="N156" s="86"/>
      <c r="O156" s="86"/>
      <c r="P156" s="86"/>
      <c r="Q156" s="86"/>
      <c r="R156" s="86"/>
      <c r="S156" s="86"/>
      <c r="T156" s="86"/>
      <c r="U156" s="86"/>
      <c r="V156" s="86"/>
      <c r="W156" s="86"/>
      <c r="X156" s="86"/>
      <c r="Y156" s="86"/>
    </row>
    <row r="157" spans="1:25" s="85" customFormat="1" outlineLevel="1">
      <c r="A157" s="79"/>
      <c r="B157" s="80"/>
      <c r="C157" s="176" t="s">
        <v>60</v>
      </c>
      <c r="D157" s="82" t="s">
        <v>2</v>
      </c>
      <c r="E157" s="83">
        <v>4</v>
      </c>
      <c r="F157" s="68">
        <v>0</v>
      </c>
      <c r="G157" s="150">
        <f>+E157*F157</f>
        <v>0</v>
      </c>
      <c r="K157" s="86"/>
      <c r="L157" s="86"/>
      <c r="M157" s="86"/>
      <c r="N157" s="86"/>
      <c r="O157" s="86"/>
      <c r="P157" s="86"/>
      <c r="Q157" s="86"/>
      <c r="R157" s="86"/>
      <c r="S157" s="86"/>
      <c r="T157" s="86"/>
      <c r="U157" s="86"/>
      <c r="V157" s="86"/>
      <c r="W157" s="86"/>
      <c r="X157" s="86"/>
      <c r="Y157" s="86"/>
    </row>
    <row r="158" spans="1:25" s="85" customFormat="1" outlineLevel="1">
      <c r="A158" s="79"/>
      <c r="B158" s="80"/>
      <c r="C158" s="176"/>
      <c r="D158" s="82"/>
      <c r="E158" s="83"/>
      <c r="F158" s="68"/>
      <c r="G158" s="150"/>
      <c r="K158" s="86"/>
      <c r="L158" s="86"/>
      <c r="M158" s="86"/>
      <c r="N158" s="86"/>
      <c r="O158" s="86"/>
      <c r="P158" s="86"/>
      <c r="Q158" s="86"/>
      <c r="R158" s="86"/>
      <c r="S158" s="86"/>
      <c r="T158" s="86"/>
      <c r="U158" s="86"/>
      <c r="V158" s="86"/>
      <c r="W158" s="86"/>
      <c r="X158" s="86"/>
      <c r="Y158" s="86"/>
    </row>
    <row r="159" spans="1:25" s="85" customFormat="1" ht="140.25" outlineLevel="1">
      <c r="A159" s="79" t="s">
        <v>7</v>
      </c>
      <c r="B159" s="201">
        <f>+COUNTA($A$138:$A159)</f>
        <v>8</v>
      </c>
      <c r="C159" s="81" t="s">
        <v>212</v>
      </c>
      <c r="D159" s="82"/>
      <c r="E159" s="157"/>
      <c r="F159" s="68"/>
      <c r="G159" s="150"/>
      <c r="K159" s="86"/>
      <c r="L159" s="86"/>
      <c r="M159" s="86"/>
      <c r="N159" s="86"/>
      <c r="O159" s="86"/>
      <c r="P159" s="86"/>
      <c r="Q159" s="86"/>
      <c r="R159" s="86"/>
      <c r="S159" s="86"/>
      <c r="T159" s="86"/>
      <c r="U159" s="86"/>
      <c r="V159" s="86"/>
      <c r="W159" s="86"/>
      <c r="X159" s="86"/>
      <c r="Y159" s="86"/>
    </row>
    <row r="160" spans="1:25" s="85" customFormat="1" outlineLevel="1">
      <c r="A160" s="79"/>
      <c r="B160" s="149"/>
      <c r="C160" s="81" t="s">
        <v>183</v>
      </c>
      <c r="D160" s="82" t="s">
        <v>16</v>
      </c>
      <c r="E160" s="83">
        <v>5</v>
      </c>
      <c r="F160" s="68">
        <v>0</v>
      </c>
      <c r="G160" s="150">
        <f>+E160*F160</f>
        <v>0</v>
      </c>
      <c r="K160" s="86"/>
      <c r="L160" s="86"/>
      <c r="M160" s="86"/>
      <c r="N160" s="86"/>
      <c r="O160" s="86"/>
      <c r="P160" s="86"/>
      <c r="Q160" s="86"/>
      <c r="R160" s="86"/>
      <c r="S160" s="86"/>
      <c r="T160" s="86"/>
      <c r="U160" s="86"/>
      <c r="V160" s="86"/>
      <c r="W160" s="86"/>
      <c r="X160" s="86"/>
      <c r="Y160" s="86"/>
    </row>
    <row r="161" spans="1:25" s="85" customFormat="1" outlineLevel="1">
      <c r="A161" s="79"/>
      <c r="B161" s="80"/>
      <c r="C161" s="176"/>
      <c r="D161" s="82"/>
      <c r="E161" s="83"/>
      <c r="F161" s="68"/>
      <c r="G161" s="150"/>
      <c r="K161" s="86"/>
      <c r="L161" s="86"/>
      <c r="M161" s="86"/>
      <c r="N161" s="86"/>
      <c r="O161" s="86"/>
      <c r="P161" s="86"/>
      <c r="Q161" s="86"/>
      <c r="R161" s="86"/>
      <c r="S161" s="86"/>
      <c r="T161" s="86"/>
      <c r="U161" s="86"/>
      <c r="V161" s="86"/>
      <c r="W161" s="86"/>
      <c r="X161" s="86"/>
      <c r="Y161" s="86"/>
    </row>
    <row r="162" spans="1:25" s="85" customFormat="1" ht="136.9" customHeight="1" outlineLevel="1">
      <c r="A162" s="79" t="s">
        <v>7</v>
      </c>
      <c r="B162" s="201">
        <f>+COUNTA($A$138:$A162)</f>
        <v>9</v>
      </c>
      <c r="C162" s="81" t="s">
        <v>213</v>
      </c>
      <c r="D162" s="82"/>
      <c r="E162" s="157"/>
      <c r="F162" s="68"/>
      <c r="G162" s="150"/>
      <c r="K162" s="86"/>
      <c r="L162" s="86"/>
      <c r="M162" s="86"/>
      <c r="N162" s="86"/>
      <c r="O162" s="86"/>
      <c r="P162" s="86"/>
      <c r="Q162" s="86"/>
      <c r="R162" s="86"/>
      <c r="S162" s="86"/>
      <c r="T162" s="86"/>
      <c r="U162" s="86"/>
      <c r="V162" s="86"/>
      <c r="W162" s="86"/>
      <c r="X162" s="86"/>
      <c r="Y162" s="86"/>
    </row>
    <row r="163" spans="1:25" s="85" customFormat="1" outlineLevel="1">
      <c r="A163" s="79"/>
      <c r="B163" s="149"/>
      <c r="C163" s="81" t="s">
        <v>215</v>
      </c>
      <c r="D163" s="82" t="s">
        <v>16</v>
      </c>
      <c r="E163" s="83">
        <v>4</v>
      </c>
      <c r="F163" s="68">
        <v>0</v>
      </c>
      <c r="G163" s="150">
        <f>+E163*F163</f>
        <v>0</v>
      </c>
      <c r="K163" s="86"/>
      <c r="L163" s="86"/>
      <c r="M163" s="86"/>
      <c r="N163" s="86"/>
      <c r="O163" s="86"/>
      <c r="P163" s="86"/>
      <c r="Q163" s="86"/>
      <c r="R163" s="86"/>
      <c r="S163" s="86"/>
      <c r="T163" s="86"/>
      <c r="U163" s="86"/>
      <c r="V163" s="86"/>
      <c r="W163" s="86"/>
      <c r="X163" s="86"/>
      <c r="Y163" s="86"/>
    </row>
    <row r="164" spans="1:25" s="85" customFormat="1" outlineLevel="1">
      <c r="A164" s="79"/>
      <c r="B164" s="80"/>
      <c r="C164" s="176"/>
      <c r="D164" s="82"/>
      <c r="E164" s="83"/>
      <c r="F164" s="68"/>
      <c r="G164" s="150"/>
      <c r="K164" s="86"/>
      <c r="L164" s="86"/>
      <c r="M164" s="86"/>
      <c r="N164" s="86"/>
      <c r="O164" s="86"/>
      <c r="P164" s="86"/>
      <c r="Q164" s="86"/>
      <c r="R164" s="86"/>
      <c r="S164" s="86"/>
      <c r="T164" s="86"/>
      <c r="U164" s="86"/>
      <c r="V164" s="86"/>
      <c r="W164" s="86"/>
      <c r="X164" s="86"/>
      <c r="Y164" s="86"/>
    </row>
    <row r="165" spans="1:25" s="85" customFormat="1" ht="25.5" outlineLevel="1">
      <c r="A165" s="79" t="s">
        <v>7</v>
      </c>
      <c r="B165" s="201">
        <f>+COUNTA($A$138:$A165)</f>
        <v>10</v>
      </c>
      <c r="C165" s="81" t="s">
        <v>70</v>
      </c>
      <c r="D165" s="82"/>
      <c r="E165" s="83"/>
      <c r="F165" s="68"/>
      <c r="G165" s="150"/>
      <c r="K165" s="86"/>
      <c r="L165" s="86"/>
      <c r="M165" s="86"/>
      <c r="N165" s="86"/>
      <c r="O165" s="86"/>
      <c r="P165" s="86"/>
      <c r="Q165" s="86"/>
      <c r="R165" s="86"/>
      <c r="S165" s="86"/>
      <c r="T165" s="86"/>
      <c r="U165" s="86"/>
      <c r="V165" s="86"/>
      <c r="W165" s="86"/>
      <c r="X165" s="86"/>
      <c r="Y165" s="86"/>
    </row>
    <row r="166" spans="1:25" s="85" customFormat="1" outlineLevel="1">
      <c r="A166" s="79"/>
      <c r="B166" s="80"/>
      <c r="C166" s="81"/>
      <c r="D166" s="82"/>
      <c r="E166" s="83"/>
      <c r="F166" s="68"/>
      <c r="G166" s="150"/>
      <c r="K166" s="86"/>
      <c r="L166" s="86"/>
      <c r="M166" s="86"/>
      <c r="N166" s="86"/>
      <c r="O166" s="86"/>
      <c r="P166" s="86"/>
      <c r="Q166" s="86"/>
      <c r="R166" s="86"/>
      <c r="S166" s="86"/>
      <c r="T166" s="86"/>
      <c r="U166" s="86"/>
      <c r="V166" s="86"/>
      <c r="W166" s="86"/>
      <c r="X166" s="86"/>
      <c r="Y166" s="86"/>
    </row>
    <row r="167" spans="1:25" s="85" customFormat="1" ht="25.5" outlineLevel="1">
      <c r="A167" s="79" t="s">
        <v>7</v>
      </c>
      <c r="B167" s="201">
        <f>+COUNTA($A$138:$A167)</f>
        <v>11</v>
      </c>
      <c r="C167" s="81" t="s">
        <v>69</v>
      </c>
      <c r="D167" s="82"/>
      <c r="E167" s="83"/>
      <c r="F167" s="68"/>
      <c r="G167" s="150"/>
      <c r="K167" s="86"/>
      <c r="L167" s="86"/>
      <c r="M167" s="86"/>
      <c r="N167" s="86"/>
      <c r="O167" s="86"/>
      <c r="P167" s="86"/>
      <c r="Q167" s="86"/>
      <c r="R167" s="86"/>
      <c r="S167" s="86"/>
      <c r="T167" s="86"/>
      <c r="U167" s="86"/>
      <c r="V167" s="86"/>
      <c r="W167" s="86"/>
      <c r="X167" s="86"/>
      <c r="Y167" s="86"/>
    </row>
    <row r="168" spans="1:25" s="85" customFormat="1" outlineLevel="1">
      <c r="A168" s="79"/>
      <c r="B168" s="80"/>
      <c r="C168" s="81"/>
      <c r="D168" s="82"/>
      <c r="E168" s="83"/>
      <c r="F168" s="68"/>
      <c r="G168" s="150"/>
      <c r="K168" s="86"/>
      <c r="L168" s="86"/>
      <c r="M168" s="86"/>
      <c r="N168" s="86"/>
      <c r="O168" s="86"/>
      <c r="P168" s="86"/>
      <c r="Q168" s="86"/>
      <c r="R168" s="86"/>
      <c r="S168" s="86"/>
      <c r="T168" s="86"/>
      <c r="U168" s="86"/>
      <c r="V168" s="86"/>
      <c r="W168" s="86"/>
      <c r="X168" s="86"/>
      <c r="Y168" s="86"/>
    </row>
    <row r="169" spans="1:25" s="85" customFormat="1" ht="25.5" outlineLevel="1">
      <c r="A169" s="79" t="s">
        <v>7</v>
      </c>
      <c r="B169" s="201">
        <f>+COUNTA($A$138:$A169)</f>
        <v>12</v>
      </c>
      <c r="C169" s="81" t="s">
        <v>68</v>
      </c>
      <c r="D169" s="82"/>
      <c r="E169" s="83"/>
      <c r="F169" s="68"/>
      <c r="G169" s="150"/>
      <c r="K169" s="86"/>
      <c r="L169" s="86"/>
      <c r="M169" s="86"/>
      <c r="N169" s="86"/>
      <c r="O169" s="86"/>
      <c r="P169" s="86"/>
      <c r="Q169" s="86"/>
      <c r="R169" s="86"/>
      <c r="S169" s="86"/>
      <c r="T169" s="86"/>
      <c r="U169" s="86"/>
      <c r="V169" s="86"/>
      <c r="W169" s="86"/>
      <c r="X169" s="86"/>
      <c r="Y169" s="86"/>
    </row>
    <row r="170" spans="1:25" s="85" customFormat="1" outlineLevel="1">
      <c r="A170" s="79"/>
      <c r="B170" s="80"/>
      <c r="C170" s="81"/>
      <c r="D170" s="82"/>
      <c r="E170" s="83"/>
      <c r="F170" s="68"/>
      <c r="G170" s="150"/>
      <c r="K170" s="86"/>
      <c r="L170" s="86"/>
      <c r="M170" s="86"/>
      <c r="N170" s="86"/>
      <c r="O170" s="86"/>
      <c r="P170" s="86"/>
      <c r="Q170" s="86"/>
      <c r="R170" s="86"/>
      <c r="S170" s="86"/>
      <c r="T170" s="86"/>
      <c r="U170" s="86"/>
      <c r="V170" s="86"/>
      <c r="W170" s="86"/>
      <c r="X170" s="86"/>
      <c r="Y170" s="86"/>
    </row>
    <row r="171" spans="1:25" s="85" customFormat="1" ht="25.5" outlineLevel="1">
      <c r="A171" s="79" t="s">
        <v>7</v>
      </c>
      <c r="B171" s="201">
        <f>+COUNTA($A$138:$A171)</f>
        <v>13</v>
      </c>
      <c r="C171" s="81" t="s">
        <v>222</v>
      </c>
      <c r="D171" s="82"/>
      <c r="E171" s="83"/>
      <c r="F171" s="68"/>
      <c r="G171" s="150"/>
      <c r="K171" s="86"/>
      <c r="L171" s="86"/>
      <c r="M171" s="86"/>
      <c r="N171" s="86"/>
      <c r="O171" s="86"/>
      <c r="P171" s="86"/>
      <c r="Q171" s="86"/>
      <c r="R171" s="86"/>
      <c r="S171" s="86"/>
      <c r="T171" s="86"/>
      <c r="U171" s="86"/>
      <c r="V171" s="86"/>
      <c r="W171" s="86"/>
      <c r="X171" s="86"/>
      <c r="Y171" s="86"/>
    </row>
    <row r="172" spans="1:25" s="85" customFormat="1" outlineLevel="1">
      <c r="A172" s="79"/>
      <c r="B172" s="201"/>
      <c r="C172" s="81"/>
      <c r="D172" s="82"/>
      <c r="E172" s="83"/>
      <c r="F172" s="68"/>
      <c r="G172" s="150"/>
      <c r="K172" s="86"/>
      <c r="L172" s="86"/>
      <c r="M172" s="86"/>
      <c r="N172" s="86"/>
      <c r="O172" s="86"/>
      <c r="P172" s="86"/>
      <c r="Q172" s="86"/>
      <c r="R172" s="86"/>
      <c r="S172" s="86"/>
      <c r="T172" s="86"/>
      <c r="U172" s="86"/>
      <c r="V172" s="86"/>
      <c r="W172" s="86"/>
      <c r="X172" s="86"/>
      <c r="Y172" s="86"/>
    </row>
    <row r="173" spans="1:25" s="85" customFormat="1" ht="51" outlineLevel="1">
      <c r="A173" s="79" t="s">
        <v>7</v>
      </c>
      <c r="B173" s="201">
        <f>+COUNTA($A$138:$A173)</f>
        <v>14</v>
      </c>
      <c r="C173" s="81" t="s">
        <v>203</v>
      </c>
      <c r="D173" s="82"/>
      <c r="E173" s="83"/>
      <c r="F173" s="68"/>
      <c r="G173" s="150"/>
      <c r="K173" s="86"/>
      <c r="L173" s="86"/>
      <c r="M173" s="86"/>
      <c r="N173" s="86"/>
      <c r="O173" s="86"/>
      <c r="P173" s="86"/>
      <c r="Q173" s="86"/>
      <c r="R173" s="86"/>
      <c r="S173" s="86"/>
      <c r="T173" s="86"/>
      <c r="U173" s="86"/>
      <c r="V173" s="86"/>
      <c r="W173" s="86"/>
      <c r="X173" s="86"/>
      <c r="Y173" s="86"/>
    </row>
    <row r="174" spans="1:25" s="82" customFormat="1" ht="14.25" outlineLevel="1">
      <c r="A174" s="79"/>
      <c r="B174" s="80"/>
      <c r="C174" s="205"/>
      <c r="E174" s="83"/>
      <c r="F174" s="68"/>
      <c r="G174" s="104"/>
      <c r="H174" s="85"/>
      <c r="I174" s="85"/>
      <c r="J174" s="85"/>
      <c r="K174" s="86"/>
      <c r="L174" s="86"/>
      <c r="M174" s="86"/>
      <c r="N174" s="86"/>
      <c r="O174" s="86"/>
      <c r="P174" s="86"/>
      <c r="Q174" s="86"/>
      <c r="R174" s="86"/>
      <c r="S174" s="86"/>
      <c r="T174" s="86"/>
      <c r="U174" s="86"/>
      <c r="V174" s="86"/>
      <c r="W174" s="86"/>
      <c r="X174" s="86"/>
      <c r="Y174" s="86"/>
    </row>
    <row r="175" spans="1:25" s="82" customFormat="1" ht="25.5" outlineLevel="1">
      <c r="A175" s="79" t="s">
        <v>7</v>
      </c>
      <c r="B175" s="201">
        <f>+COUNTA($A$138:$A175)</f>
        <v>15</v>
      </c>
      <c r="C175" s="176" t="s">
        <v>25</v>
      </c>
      <c r="E175" s="83"/>
      <c r="F175" s="68"/>
      <c r="G175" s="104"/>
      <c r="H175" s="85"/>
      <c r="I175" s="85"/>
      <c r="J175" s="85"/>
      <c r="K175" s="86"/>
      <c r="L175" s="86"/>
      <c r="M175" s="86"/>
      <c r="N175" s="86"/>
      <c r="O175" s="86"/>
      <c r="P175" s="86"/>
      <c r="Q175" s="86"/>
      <c r="R175" s="86"/>
      <c r="S175" s="86"/>
      <c r="T175" s="86"/>
      <c r="U175" s="86"/>
      <c r="V175" s="86"/>
      <c r="W175" s="86"/>
      <c r="X175" s="86"/>
      <c r="Y175" s="86"/>
    </row>
    <row r="176" spans="1:25" s="82" customFormat="1" ht="14.25" outlineLevel="1">
      <c r="A176" s="79"/>
      <c r="B176" s="80"/>
      <c r="C176" s="206"/>
      <c r="E176" s="83"/>
      <c r="F176" s="83"/>
      <c r="G176" s="104"/>
      <c r="H176" s="85"/>
      <c r="I176" s="85"/>
      <c r="J176" s="85"/>
      <c r="K176" s="86"/>
      <c r="L176" s="86"/>
      <c r="M176" s="86"/>
      <c r="N176" s="86"/>
      <c r="O176" s="86"/>
      <c r="P176" s="86"/>
      <c r="Q176" s="86"/>
      <c r="R176" s="86"/>
      <c r="S176" s="86"/>
      <c r="T176" s="86"/>
      <c r="U176" s="86"/>
      <c r="V176" s="86"/>
      <c r="W176" s="86"/>
      <c r="X176" s="86"/>
      <c r="Y176" s="86"/>
    </row>
    <row r="177" spans="1:25" s="82" customFormat="1" ht="13.5" outlineLevel="1" thickBot="1">
      <c r="A177" s="79"/>
      <c r="B177" s="193"/>
      <c r="C177" s="207" t="s">
        <v>45</v>
      </c>
      <c r="D177" s="208"/>
      <c r="E177" s="209"/>
      <c r="F177" s="209"/>
      <c r="G177" s="197">
        <f>SUM(G138:G176)*0.1</f>
        <v>0</v>
      </c>
      <c r="H177" s="85"/>
      <c r="I177" s="85"/>
      <c r="J177" s="85"/>
      <c r="K177" s="86"/>
      <c r="L177" s="86"/>
      <c r="M177" s="86"/>
      <c r="N177" s="86"/>
      <c r="O177" s="86"/>
      <c r="P177" s="86"/>
      <c r="Q177" s="86"/>
      <c r="R177" s="86"/>
      <c r="S177" s="86"/>
      <c r="T177" s="86"/>
      <c r="U177" s="86"/>
      <c r="V177" s="86"/>
      <c r="W177" s="86"/>
      <c r="X177" s="86"/>
      <c r="Y177" s="86"/>
    </row>
    <row r="178" spans="1:25" ht="13.5" outlineLevel="1" thickTop="1">
      <c r="C178" s="176"/>
      <c r="D178" s="183"/>
      <c r="E178" s="177"/>
      <c r="F178" s="177"/>
      <c r="G178" s="210"/>
    </row>
    <row r="179" spans="1:25" ht="18">
      <c r="C179" s="211" t="s">
        <v>26</v>
      </c>
      <c r="D179" s="212"/>
      <c r="E179" s="213"/>
      <c r="F179" s="214"/>
      <c r="G179" s="214">
        <f>SUM(G139:G178)</f>
        <v>0</v>
      </c>
    </row>
  </sheetData>
  <sheetProtection algorithmName="SHA-512" hashValue="QKX3NrLezUYRqv5dojsLagVCS+cfDSG2Ee4hluwN4L+5jrId4G8nyUk8ZOFfBA9G+IKGFcYmZ1Wv9f1C65l0YQ==" saltValue="9bE0yHgPytw0DUi2IisCeA==" spinCount="100000" sheet="1" objects="1" scenarios="1"/>
  <mergeCells count="7">
    <mergeCell ref="C179:D179"/>
    <mergeCell ref="H7:L7"/>
    <mergeCell ref="A21:B21"/>
    <mergeCell ref="A4:G4"/>
    <mergeCell ref="A5:G5"/>
    <mergeCell ref="A6:G6"/>
    <mergeCell ref="C7:G8"/>
  </mergeCells>
  <conditionalFormatting sqref="B27:B28">
    <cfRule type="cellIs" dxfId="0" priority="1" stopIfTrue="1" operator="equal">
      <formula>0</formula>
    </cfRule>
  </conditionalFormatting>
  <pageMargins left="0.78740157480314965" right="0.15748031496062992" top="0.98425196850393704" bottom="0.98425196850393704" header="0" footer="0"/>
  <pageSetup paperSize="9" scale="89" orientation="portrait" r:id="rId1"/>
  <headerFooter alignWithMargins="0">
    <oddFooter>&amp;L&amp;F&amp;C&amp;A&amp;R&amp;P</oddFooter>
  </headerFooter>
  <rowBreaks count="3" manualBreakCount="3">
    <brk id="19" max="6" man="1"/>
    <brk id="135" max="6" man="1"/>
    <brk id="155"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4</vt:i4>
      </vt:variant>
      <vt:variant>
        <vt:lpstr>Imenovani obsegi</vt:lpstr>
      </vt:variant>
      <vt:variant>
        <vt:i4>6</vt:i4>
      </vt:variant>
    </vt:vector>
  </HeadingPairs>
  <TitlesOfParts>
    <vt:vector size="10" baseType="lpstr">
      <vt:lpstr>Rekapitulacija</vt:lpstr>
      <vt:lpstr>Dela, ki so všteta v ceno</vt:lpstr>
      <vt:lpstr>O1</vt:lpstr>
      <vt:lpstr>O2</vt:lpstr>
      <vt:lpstr>'Dela, ki so všteta v ceno'!Področje_tiskanja</vt:lpstr>
      <vt:lpstr>'O1'!Področje_tiskanja</vt:lpstr>
      <vt:lpstr>'O2'!Področje_tiskanja</vt:lpstr>
      <vt:lpstr>Rekapitulacija!Področje_tiskanja</vt:lpstr>
      <vt:lpstr>'O1'!Tiskanje_naslovov</vt:lpstr>
      <vt:lpstr>'O2'!Tiskanje_naslovov</vt:lpstr>
    </vt:vector>
  </TitlesOfParts>
  <Company>IEI d.o.o.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Katarina Blatnik</dc:creator>
  <cp:lastModifiedBy>Domen Dežman</cp:lastModifiedBy>
  <cp:lastPrinted>2021-02-11T21:09:38Z</cp:lastPrinted>
  <dcterms:created xsi:type="dcterms:W3CDTF">2006-09-04T08:25:58Z</dcterms:created>
  <dcterms:modified xsi:type="dcterms:W3CDTF">2021-05-04T07:48:38Z</dcterms:modified>
</cp:coreProperties>
</file>